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tabRatio="602" activeTab="0"/>
  </bookViews>
  <sheets>
    <sheet name="Отчет МП свод" sheetId="1" r:id="rId1"/>
  </sheets>
  <definedNames/>
  <calcPr fullCalcOnLoad="1"/>
</workbook>
</file>

<file path=xl/sharedStrings.xml><?xml version="1.0" encoding="utf-8"?>
<sst xmlns="http://schemas.openxmlformats.org/spreadsheetml/2006/main" count="670" uniqueCount="165">
  <si>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</si>
  <si>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</si>
  <si>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</si>
  <si>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</si>
  <si>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</si>
  <si>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</si>
  <si>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</si>
  <si>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</si>
  <si>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</si>
  <si>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</si>
  <si>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УМС</t>
  </si>
  <si>
    <t>УКС и МП</t>
  </si>
  <si>
    <t>УФ</t>
  </si>
  <si>
    <t>10</t>
  </si>
  <si>
    <t>11</t>
  </si>
  <si>
    <t>12</t>
  </si>
  <si>
    <t>13</t>
  </si>
  <si>
    <t>УО</t>
  </si>
  <si>
    <t>МБ</t>
  </si>
  <si>
    <t>ОБ</t>
  </si>
  <si>
    <t>ФБ</t>
  </si>
  <si>
    <t>Всего</t>
  </si>
  <si>
    <t>ВБС</t>
  </si>
  <si>
    <t>источники финансирования</t>
  </si>
  <si>
    <t>Причины невыполнения мероприятий - низкой степени освоения финансирования и достижения показателей результативности выполнения мероприятий</t>
  </si>
  <si>
    <t>Отдел ЭР</t>
  </si>
  <si>
    <t>Всего по МП:</t>
  </si>
  <si>
    <t>отдел Т и СВ</t>
  </si>
  <si>
    <t>отдел У и О</t>
  </si>
  <si>
    <t>Объемы и источники финансирования, в руб.коп.</t>
  </si>
  <si>
    <t>подпрограмма 3 "Защита населения и территории ЗАТО Александровск от чрезвычайных ситуаций, в области гражданской обороны"</t>
  </si>
  <si>
    <t>Наименование муниципальной программы (МП)/подпрограммы</t>
  </si>
  <si>
    <t xml:space="preserve">подпрограмма 1 "Качественное и доступное дошкольное образование" </t>
  </si>
  <si>
    <t xml:space="preserve">подпрограмма 2 "Обеспечение предоставления муниципальных услуг в сфере общего и дополнительного образования" </t>
  </si>
  <si>
    <t>1.1.</t>
  </si>
  <si>
    <t>1.2.</t>
  </si>
  <si>
    <t>2.1.</t>
  </si>
  <si>
    <t>2.2.</t>
  </si>
  <si>
    <t>2.3.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</si>
  <si>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</si>
  <si>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</si>
  <si>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</si>
  <si>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</si>
  <si>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</si>
  <si>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</si>
  <si>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</si>
  <si>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</si>
  <si>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</si>
  <si>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</si>
  <si>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</si>
  <si>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 xml:space="preserve">подпрограмма 3 "Развитие системы образования через эффективное выполнение муниципальных функций " </t>
  </si>
  <si>
    <t xml:space="preserve">подпрограмма 4 "Обеспечение информационно-методического сопровождения образовательного процесса муниципальных учреждений" </t>
  </si>
  <si>
    <t xml:space="preserve">подпрограмма 5 "Обеспечение хозяйственно-эксплуатационного обслуживания учреждений системы образования ЗАТО Александровск" </t>
  </si>
  <si>
    <t xml:space="preserve">подпрограмма 6 "Школьное здоровое питание" </t>
  </si>
  <si>
    <t xml:space="preserve">подпрограмма 7 "Организация отдыха, оздоровления и занятости детей и молодежи ЗАТО Александровск " </t>
  </si>
  <si>
    <t xml:space="preserve">подпрограмма 8 "Развитие современной инфраструктуры системы образования" </t>
  </si>
  <si>
    <t>МП «Энергоэффективность и развитие энергетики» на 2014-2016 годы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</si>
  <si>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</si>
  <si>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</si>
  <si>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</si>
  <si>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</si>
  <si>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</si>
  <si>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</si>
  <si>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</si>
  <si>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</si>
  <si>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7.1.</t>
  </si>
  <si>
    <t>7.2.</t>
  </si>
  <si>
    <t>7.3.</t>
  </si>
  <si>
    <t>7.4.</t>
  </si>
  <si>
    <t>7.5.</t>
  </si>
  <si>
    <t>7.6.</t>
  </si>
  <si>
    <t>11.1.</t>
  </si>
  <si>
    <t>11.2.</t>
  </si>
  <si>
    <t>11.3.</t>
  </si>
  <si>
    <t>11.4.</t>
  </si>
  <si>
    <t>12.1.</t>
  </si>
  <si>
    <t>12.2.</t>
  </si>
  <si>
    <t>12.3.</t>
  </si>
  <si>
    <t>12.4.</t>
  </si>
  <si>
    <t>11.5.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</si>
  <si>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</si>
  <si>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</si>
  <si>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</si>
  <si>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</si>
  <si>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</si>
  <si>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</si>
  <si>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</si>
  <si>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</si>
  <si>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</si>
  <si>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</si>
  <si>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лист 12</t>
  </si>
  <si>
    <t>лист 13</t>
  </si>
  <si>
    <t>лист 14</t>
  </si>
  <si>
    <t xml:space="preserve">Заказчик-координатор </t>
  </si>
  <si>
    <t>Плановый объем финансирования на отчетный период, руб. коп.</t>
  </si>
  <si>
    <t>Процент освоения, % (гр.6/гр.5 х 100)</t>
  </si>
  <si>
    <t>МП «Эффективное управление муниципальными финансами и оптимизация муниципального долга ЗАТО Александровск» на 2014 - 2020 годы</t>
  </si>
  <si>
    <t>подпрограмма 1 "Совершенствование финансовой и бюджетной политики" на 2014-2020 годы</t>
  </si>
  <si>
    <t>подпрограмма 2 "Эффективное управление муниципальным долгом" на 2014-2020 годы</t>
  </si>
  <si>
    <t>МП "Обеспечение комплексной безопасности населения ЗАТО Александровск» на 2014-2020 год</t>
  </si>
  <si>
    <t>подпрограмма 1 "Профилактика правонарушений, обеспечение безопасности населения ЗАТО Александровск" на 2014-2020 годы</t>
  </si>
  <si>
    <t>МП «Информационное общество» на 2014-2020 годы</t>
  </si>
  <si>
    <t xml:space="preserve">МП «Повышение качества жизни отдельных категорий граждан ЗАТО Александровск» на 2014-2020 годы </t>
  </si>
  <si>
    <t>МП «Развитие инвестиционной деятельности муниципального образования ЗАТО Александровск» на 2014-2020 годы</t>
  </si>
  <si>
    <t>подпрограмма 1 "Управление развитием информационного общества и формированием электронного правительства" на 2014-2020 годы</t>
  </si>
  <si>
    <t>подпрограмма 2 "Развитие информационного общества и формирование электронного правительства ЗАТО Александровск" на 2014-2020 годы</t>
  </si>
  <si>
    <t>подпрограмма 3 "Информационное обеспечение населения ЗАТО Александровск через взаимодействие органов местного  самоуправления ЗАТО Александровск и средств массовой информации на 2014-2020 годы"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</si>
  <si>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 на 2014-2020 годы"</t>
  </si>
  <si>
    <t>МП «Эффективное муниципальное управление» на 2014-2020 годы</t>
  </si>
  <si>
    <t>подпрограмма 1 "Обеспечение деятельности администрации ЗАТО Александровск" на 2014-2020 годы</t>
  </si>
  <si>
    <t>подпрограмма 2 "Обеспечение деятельности управления муниципальной собственностью администрации ЗАТО Александровск" на 2014-2020 годы</t>
  </si>
  <si>
    <t>подпрограмма 3 "Обеспечение деятельности управления культуры, спорта и молодежной политики администрации ЗАТО Александровск" на 2014-2020 годы</t>
  </si>
  <si>
    <t>подпрограмма 4 "Архивное дело ЗАТО Александровск" на 2014-2020 годы</t>
  </si>
  <si>
    <t>подпрограмма 5 "Осуществление муниципальных функций, направленных на повышение эффективности управления муниципальным имуществом" на 2014-2020 годы</t>
  </si>
  <si>
    <t>подпрограмма 6 "Обслуживание органов местного самоуправления ЗАТО Александровск" на 2014-2020 годы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</si>
  <si>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 на 2014-2020 годы</t>
  </si>
  <si>
    <t>6.8.</t>
  </si>
  <si>
    <t>МП «Обеспечение комфортной среды проживания населения муниципального образования» на 2014-2020 годы</t>
  </si>
  <si>
    <t>подпрограмма 1 "Капитальный ремонт многоквартирных домов ЗАТО Александровск на 2014-2020 годы"</t>
  </si>
  <si>
    <t>подпрограмма 2 "Подготовка объектов и систем жизнеобеспечения ЗАТО Александровск к работе в осенне-зимний период на 2014-2020 годы"</t>
  </si>
  <si>
    <t>подпрограмма 3 "Обеспечение собираемости платежей населения за оказанные жилищно-коммунальные услуги в ЗАТО Александровск на 2014-2020 годы"</t>
  </si>
  <si>
    <t xml:space="preserve">подпрограмма 4 "Благоустройство территории ЗАТО Александровск на 2014-2020 годы" </t>
  </si>
  <si>
    <t xml:space="preserve">подпрограмма 5 "Управление развитием системы жилищно-коммунального хозяйства ЗАТО Александровск на 2014-2020 годы" </t>
  </si>
  <si>
    <t>подпрограмма 6 "Транспортное обслуживание населения  ЗАТО Александровск на 2014-2020 годы"</t>
  </si>
  <si>
    <t>МП «Охрана окружающей среды» на 2014-2020 годы</t>
  </si>
  <si>
    <t>МП «Развитие транспортной системы ЗАТО Александровск» на 2014-2020 годы</t>
  </si>
  <si>
    <t>МП «Развитие культуры и сохранение культурного наследия» на 2014-2020 годы</t>
  </si>
  <si>
    <t>подпрограмма 1 "Развитие творческого потенциала и организация досуга населения ЗАТО Александровск на 2014-2020 годы"</t>
  </si>
  <si>
    <t>подпрограмма 2 "Библиотечное дело ЗАТО Александровск на 2014-2020 годы"</t>
  </si>
  <si>
    <t>подпрограмма 3 "Музейное дело ЗАТО Александровск на 2014-2020 годы"</t>
  </si>
  <si>
    <t>подпрограмма 4 "Сохранение и реконструкция военно-мемориальных объектов ЗАТО Александровск на 2014-2020 годы"</t>
  </si>
  <si>
    <t>подпрограмма 5 " Модернизация учреждений культуры и дополнительного образования в сфере культуры ЗАТО Александровск на 2014-2020 годы"</t>
  </si>
  <si>
    <t>МП «Развитие физической культуры, спорта и молодежной политики» на 2014-2020 годы</t>
  </si>
  <si>
    <t>подпрограмма 1 "Развитие физической культуры и спорта на 2014-2020 годы"</t>
  </si>
  <si>
    <t>подпрограмма 2 "Молодежь ЗАТО Александровск на 2014-2020 годы"</t>
  </si>
  <si>
    <t>подпрограмма 3 "Патриотическое воспитание граждан на 2014-2020 годы"</t>
  </si>
  <si>
    <t>подпрограмма 4 "SOS на 2014-2020 годы"</t>
  </si>
  <si>
    <t>МП «Развитие образования» на 2014-2020 годы</t>
  </si>
  <si>
    <t>подпрограмма 8 "Развитие муниципальной службы ЗАТО Александровск" на 2014-2020 годы</t>
  </si>
  <si>
    <t>7.7.</t>
  </si>
  <si>
    <t>подпрограмма 7 "Обеспечение жильем молодых семей в ЗАТО Александровск на 2014-2020 годы"</t>
  </si>
  <si>
    <t>Кассовый расход за отчетный период, руб. коп.</t>
  </si>
  <si>
    <r>
      <t>подпрограмма 2 "Повышение безопасности дорожного движения и снижение дорожно-транспортного травматизма в ЗАТО Александровск"</t>
    </r>
    <r>
      <rPr>
        <sz val="11"/>
        <rFont val="Times New Roman"/>
        <family val="1"/>
      </rPr>
      <t xml:space="preserve"> на 2014-2020 годы</t>
    </r>
  </si>
  <si>
    <t>Сводный отчет по муниципальным программам  ЗАТО Александровск  за  9 месяцев 2015 года</t>
  </si>
  <si>
    <t xml:space="preserve"> Мероприятие 2.2 невыполнено в связи с внесением изменений в Закон о федеральном бюджете, средства федерального бюджета на переселение граждан из ЗАТО исключены из федерального бюджета.</t>
  </si>
  <si>
    <t xml:space="preserve">Выполнение мероприятия 1.2 запланировано на 4 кв. 2015 </t>
  </si>
  <si>
    <t xml:space="preserve">Выполение  мероприятия 3.1  запланировано на 4 кв. 2015. </t>
  </si>
  <si>
    <t>Выполнение мероприятий 1.1, 2.2, 2.3, 2.5, 4.1-4.3 запланировано на 4 кв. 2015 .</t>
  </si>
  <si>
    <t>Выполнение мероприятий 1.2. и 2.5. запланировано на 4 кв. 2015.                                      По мероприятию 2.4 заключен муниципальный контракт на замену водонагревателей в жилом фонде г.Полярный. Оплата после подписания акта выполненных работ 4 кв.2015.</t>
  </si>
  <si>
    <t>Срок исполнения мероприятия 1.5.  -  25.12.2015.</t>
  </si>
  <si>
    <t>Выполнение мероприятий 5.5., 5.7.-5.9. запланировано на 4 кв. 2015.</t>
  </si>
  <si>
    <t>Выполнение мероприятий 1.1., 1.2.,1.4., 1.11. запланировано на 4 кв. 2015.                                   Срок выполнения мероприятия  1.10. -30.11.2015.                                        Завершение работ по  мероприятию 1.13. - 4 кв.2015.</t>
  </si>
  <si>
    <t>Выполнение мероприятий 1.4. и 1.9. запланировано на 4 кв. 2015.</t>
  </si>
  <si>
    <t>По мероприятиям 1.2. и 1.3. срок выполнения 30.11.2015 в соответствии с условиями муниципального контракта.</t>
  </si>
  <si>
    <t xml:space="preserve">Выполнение мероприятия 1.2.  запланировано на 4 кв. 2015. </t>
  </si>
  <si>
    <t>По мероприятию 1.3 заключен муниципальный контракт на выполнение работ по восстановлению дренажной системы в г.Гаджиево. Оплата после подписания акта выполненных работ 4 кв.2015.</t>
  </si>
  <si>
    <t>Выполнение мероприятия 1.1. запланировано на 4 кв.2015.</t>
  </si>
  <si>
    <t>По мероприятию 2.1. МКУ "ОКС" разрабатывает техничексое задания на выполнение работ по проектированию очистных сооружений. Реализация запланирована на 4 квартал 2015.</t>
  </si>
  <si>
    <t xml:space="preserve">Выполнение мероприятий 2.7., 2.17., 2.20.,  и 2.21.  запланировано                             на   4 кв. 2015 </t>
  </si>
  <si>
    <t>Выполнение мероприятия 1.2. запланировано на 4 кв. 2015.</t>
  </si>
  <si>
    <t xml:space="preserve">Завершение выполнения мероприятия 1.1 запланировано на 4 кв. 2015. </t>
  </si>
  <si>
    <t xml:space="preserve">Завершение выполнения                                      мероприятия 2.1. - 4 кв.2015. </t>
  </si>
  <si>
    <t xml:space="preserve"> мероприятие 1.1 запланировано              на  4 кв. 2015, согласно плана мероприятий широкомасштабной региональной акции «Декада «СОС!»   (01-10 декабря 2015) .</t>
  </si>
  <si>
    <t xml:space="preserve">Выполнение мероприятий 1.1. и 2.2. запланировано на 4 кв. 2015.         </t>
  </si>
  <si>
    <t xml:space="preserve">Выполнение мероприятия  2.2. запланировано на 4 кв. 2015.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</si>
</sst>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#,##0.00_р_."/>
    <numFmt numFmtId="174" formatCode="[$-FC19]d\ mmmm\ yyyy\ &quot;г.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\-#,##0.00\ 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173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2" fillId="0" borderId="0" xfId="0" applyNumberFormat="1" applyFont="1" applyFill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173" fontId="3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49" fontId="6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vertical="center"/>
    </xf>
    <xf numFmtId="173" fontId="2" fillId="0" borderId="21" xfId="0" applyNumberFormat="1" applyFont="1" applyFill="1" applyBorder="1" applyAlignment="1">
      <alignment vertical="center"/>
    </xf>
    <xf numFmtId="173" fontId="2" fillId="0" borderId="11" xfId="0" applyNumberFormat="1" applyFont="1" applyFill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3" fillId="33" borderId="16" xfId="0" applyNumberFormat="1" applyFont="1" applyFill="1" applyBorder="1" applyAlignment="1">
      <alignment vertical="center"/>
    </xf>
    <xf numFmtId="173" fontId="2" fillId="33" borderId="10" xfId="0" applyNumberFormat="1" applyFont="1" applyFill="1" applyBorder="1" applyAlignment="1">
      <alignment vertical="center"/>
    </xf>
    <xf numFmtId="173" fontId="2" fillId="0" borderId="10" xfId="53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73" fontId="2" fillId="33" borderId="11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justify" vertical="center"/>
    </xf>
    <xf numFmtId="4" fontId="2" fillId="0" borderId="0" xfId="0" applyNumberFormat="1" applyFont="1" applyFill="1" applyBorder="1" applyAlignment="1">
      <alignment horizontal="justify" vertical="center"/>
    </xf>
    <xf numFmtId="43" fontId="3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173" fontId="3" fillId="34" borderId="0" xfId="0" applyNumberFormat="1" applyFont="1" applyFill="1" applyBorder="1" applyAlignment="1">
      <alignment vertical="center"/>
    </xf>
    <xf numFmtId="173" fontId="2" fillId="34" borderId="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3" fontId="2" fillId="34" borderId="11" xfId="0" applyNumberFormat="1" applyFont="1" applyFill="1" applyBorder="1" applyAlignment="1">
      <alignment vertical="center"/>
    </xf>
    <xf numFmtId="2" fontId="2" fillId="34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justify" vertical="center" wrapText="1"/>
    </xf>
    <xf numFmtId="0" fontId="2" fillId="34" borderId="29" xfId="0" applyFont="1" applyFill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justify" vertical="center" wrapText="1"/>
    </xf>
    <xf numFmtId="0" fontId="2" fillId="0" borderId="30" xfId="0" applyFont="1" applyFill="1" applyBorder="1" applyAlignment="1">
      <alignment horizontal="justify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justify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justify" vertical="center" wrapText="1"/>
    </xf>
    <xf numFmtId="0" fontId="6" fillId="0" borderId="30" xfId="0" applyFont="1" applyFill="1" applyBorder="1" applyAlignment="1">
      <alignment horizontal="justify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justify" vertical="center"/>
    </xf>
    <xf numFmtId="0" fontId="2" fillId="0" borderId="29" xfId="0" applyFont="1" applyFill="1" applyBorder="1" applyAlignment="1">
      <alignment horizontal="justify" vertical="center"/>
    </xf>
    <xf numFmtId="0" fontId="2" fillId="0" borderId="30" xfId="0" applyFont="1" applyFill="1" applyBorder="1" applyAlignment="1">
      <alignment horizontal="justify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justify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justify" vertical="center" wrapText="1"/>
    </xf>
    <xf numFmtId="0" fontId="6" fillId="34" borderId="29" xfId="0" applyFont="1" applyFill="1" applyBorder="1" applyAlignment="1">
      <alignment horizontal="justify" vertical="center" wrapText="1"/>
    </xf>
    <xf numFmtId="0" fontId="6" fillId="34" borderId="3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2"/>
  <sheetViews>
    <sheetView tabSelected="1" zoomScalePageLayoutView="0" workbookViewId="0" topLeftCell="A1">
      <pane xSplit="5" ySplit="3" topLeftCell="F8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H1"/>
    </sheetView>
  </sheetViews>
  <sheetFormatPr defaultColWidth="9.00390625" defaultRowHeight="12.75"/>
  <cols>
    <col min="1" max="1" width="5.625" style="1" customWidth="1"/>
    <col min="2" max="2" width="32.25390625" style="1" customWidth="1"/>
    <col min="3" max="3" width="14.375" style="1" customWidth="1"/>
    <col min="4" max="4" width="15.125" style="1" customWidth="1"/>
    <col min="5" max="5" width="18.625" style="1" customWidth="1"/>
    <col min="6" max="6" width="18.75390625" style="1" customWidth="1"/>
    <col min="7" max="7" width="10.00390625" style="1" customWidth="1"/>
    <col min="8" max="8" width="32.625" style="1" customWidth="1"/>
    <col min="9" max="9" width="21.00390625" style="1" customWidth="1"/>
    <col min="10" max="10" width="20.625" style="1" customWidth="1"/>
    <col min="11" max="11" width="25.625" style="1" customWidth="1"/>
    <col min="12" max="12" width="20.625" style="1" customWidth="1"/>
    <col min="13" max="13" width="18.125" style="1" customWidth="1"/>
    <col min="14" max="16384" width="9.125" style="1" customWidth="1"/>
  </cols>
  <sheetData>
    <row r="1" spans="1:8" ht="28.5" customHeight="1">
      <c r="A1" s="166" t="s">
        <v>143</v>
      </c>
      <c r="B1" s="166"/>
      <c r="C1" s="166"/>
      <c r="D1" s="166"/>
      <c r="E1" s="166"/>
      <c r="F1" s="166"/>
      <c r="G1" s="166"/>
      <c r="H1" s="166"/>
    </row>
    <row r="2" spans="1:8" ht="29.25" customHeight="1">
      <c r="A2" s="113" t="s">
        <v>0</v>
      </c>
      <c r="B2" s="113" t="s">
        <v>31</v>
      </c>
      <c r="C2" s="113" t="s">
        <v>93</v>
      </c>
      <c r="D2" s="139" t="s">
        <v>29</v>
      </c>
      <c r="E2" s="139"/>
      <c r="F2" s="139"/>
      <c r="G2" s="113" t="s">
        <v>95</v>
      </c>
      <c r="H2" s="113" t="s">
        <v>24</v>
      </c>
    </row>
    <row r="3" spans="1:8" ht="50.25" customHeight="1">
      <c r="A3" s="113"/>
      <c r="B3" s="113"/>
      <c r="C3" s="113"/>
      <c r="D3" s="7" t="s">
        <v>23</v>
      </c>
      <c r="E3" s="7" t="s">
        <v>94</v>
      </c>
      <c r="F3" s="7" t="s">
        <v>141</v>
      </c>
      <c r="G3" s="113"/>
      <c r="H3" s="113"/>
    </row>
    <row r="4" spans="1:8" ht="16.5" thickBo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</row>
    <row r="5" spans="1:8" ht="31.5" customHeight="1">
      <c r="A5" s="173" t="s">
        <v>1</v>
      </c>
      <c r="B5" s="170" t="s">
        <v>96</v>
      </c>
      <c r="C5" s="160" t="s">
        <v>12</v>
      </c>
      <c r="D5" s="52" t="s">
        <v>21</v>
      </c>
      <c r="E5" s="55">
        <f>SUM(E6:E9)</f>
        <v>22092903.78</v>
      </c>
      <c r="F5" s="55">
        <f>SUM(F6:F9)</f>
        <v>16944142.09</v>
      </c>
      <c r="G5" s="9">
        <f>F5/E5*100</f>
        <v>76.69495263605407</v>
      </c>
      <c r="H5" s="167"/>
    </row>
    <row r="6" spans="1:8" ht="31.5" customHeight="1">
      <c r="A6" s="174"/>
      <c r="B6" s="171"/>
      <c r="C6" s="161"/>
      <c r="D6" s="53" t="s">
        <v>18</v>
      </c>
      <c r="E6" s="56">
        <f aca="true" t="shared" si="0" ref="E6:F9">E11+E16</f>
        <v>22092903.78</v>
      </c>
      <c r="F6" s="56">
        <f t="shared" si="0"/>
        <v>16944142.09</v>
      </c>
      <c r="G6" s="10">
        <f>F6/E6*100</f>
        <v>76.69495263605407</v>
      </c>
      <c r="H6" s="168"/>
    </row>
    <row r="7" spans="1:8" ht="22.5" customHeight="1">
      <c r="A7" s="174"/>
      <c r="B7" s="171"/>
      <c r="C7" s="161"/>
      <c r="D7" s="53" t="s">
        <v>19</v>
      </c>
      <c r="E7" s="56">
        <f t="shared" si="0"/>
        <v>0</v>
      </c>
      <c r="F7" s="56">
        <f t="shared" si="0"/>
        <v>0</v>
      </c>
      <c r="G7" s="10">
        <v>0</v>
      </c>
      <c r="H7" s="168"/>
    </row>
    <row r="8" spans="1:8" ht="31.5" customHeight="1">
      <c r="A8" s="174"/>
      <c r="B8" s="171"/>
      <c r="C8" s="161"/>
      <c r="D8" s="53" t="s">
        <v>20</v>
      </c>
      <c r="E8" s="56">
        <f t="shared" si="0"/>
        <v>0</v>
      </c>
      <c r="F8" s="56">
        <f t="shared" si="0"/>
        <v>0</v>
      </c>
      <c r="G8" s="10">
        <v>0</v>
      </c>
      <c r="H8" s="168"/>
    </row>
    <row r="9" spans="1:8" ht="31.5" customHeight="1" thickBot="1">
      <c r="A9" s="175"/>
      <c r="B9" s="172"/>
      <c r="C9" s="162"/>
      <c r="D9" s="54" t="s">
        <v>22</v>
      </c>
      <c r="E9" s="57">
        <f>E14+E19</f>
        <v>0</v>
      </c>
      <c r="F9" s="57">
        <f t="shared" si="0"/>
        <v>0</v>
      </c>
      <c r="G9" s="11">
        <v>0</v>
      </c>
      <c r="H9" s="169"/>
    </row>
    <row r="10" spans="1:8" ht="27" customHeight="1">
      <c r="A10" s="12" t="s">
        <v>34</v>
      </c>
      <c r="B10" s="124" t="s">
        <v>97</v>
      </c>
      <c r="C10" s="13"/>
      <c r="D10" s="51" t="s">
        <v>21</v>
      </c>
      <c r="E10" s="58">
        <f>SUM(E11:E14)</f>
        <v>10938767.49</v>
      </c>
      <c r="F10" s="58">
        <f>SUM(F11:F14)</f>
        <v>8589124.36</v>
      </c>
      <c r="G10" s="14">
        <f>F10/E10*100</f>
        <v>78.52003772684631</v>
      </c>
      <c r="H10" s="98"/>
    </row>
    <row r="11" spans="1:8" ht="27" customHeight="1">
      <c r="A11" s="12"/>
      <c r="B11" s="124"/>
      <c r="C11" s="13"/>
      <c r="D11" s="59" t="s">
        <v>18</v>
      </c>
      <c r="E11" s="60">
        <v>10938767.49</v>
      </c>
      <c r="F11" s="60">
        <v>8589124.36</v>
      </c>
      <c r="G11" s="15">
        <f>F11/E11*100</f>
        <v>78.52003772684631</v>
      </c>
      <c r="H11" s="99"/>
    </row>
    <row r="12" spans="1:8" ht="21" customHeight="1">
      <c r="A12" s="12"/>
      <c r="B12" s="124"/>
      <c r="C12" s="13"/>
      <c r="D12" s="59" t="s">
        <v>19</v>
      </c>
      <c r="E12" s="60">
        <v>0</v>
      </c>
      <c r="F12" s="60">
        <v>0</v>
      </c>
      <c r="G12" s="15">
        <v>0</v>
      </c>
      <c r="H12" s="99"/>
    </row>
    <row r="13" spans="1:8" ht="27" customHeight="1">
      <c r="A13" s="12"/>
      <c r="B13" s="124"/>
      <c r="C13" s="13"/>
      <c r="D13" s="59" t="s">
        <v>20</v>
      </c>
      <c r="E13" s="60">
        <v>0</v>
      </c>
      <c r="F13" s="60">
        <v>0</v>
      </c>
      <c r="G13" s="15">
        <v>0</v>
      </c>
      <c r="H13" s="99"/>
    </row>
    <row r="14" spans="1:8" ht="27" customHeight="1">
      <c r="A14" s="16"/>
      <c r="B14" s="126"/>
      <c r="C14" s="17"/>
      <c r="D14" s="59" t="s">
        <v>22</v>
      </c>
      <c r="E14" s="60">
        <v>0</v>
      </c>
      <c r="F14" s="60">
        <v>0</v>
      </c>
      <c r="G14" s="15">
        <v>0</v>
      </c>
      <c r="H14" s="100"/>
    </row>
    <row r="15" spans="1:8" ht="21.75" customHeight="1">
      <c r="A15" s="18" t="s">
        <v>35</v>
      </c>
      <c r="B15" s="125" t="s">
        <v>98</v>
      </c>
      <c r="C15" s="19"/>
      <c r="D15" s="53" t="s">
        <v>21</v>
      </c>
      <c r="E15" s="56">
        <f>SUM(E16:E19)</f>
        <v>11154136.29</v>
      </c>
      <c r="F15" s="56">
        <f>SUM(F16:F19)</f>
        <v>8355017.73</v>
      </c>
      <c r="G15" s="10">
        <f>F15/E15*100</f>
        <v>74.90510706320231</v>
      </c>
      <c r="H15" s="163"/>
    </row>
    <row r="16" spans="1:8" ht="21.75" customHeight="1">
      <c r="A16" s="20"/>
      <c r="B16" s="124"/>
      <c r="C16" s="13"/>
      <c r="D16" s="59" t="s">
        <v>18</v>
      </c>
      <c r="E16" s="60">
        <v>11154136.29</v>
      </c>
      <c r="F16" s="60">
        <v>8355017.73</v>
      </c>
      <c r="G16" s="15">
        <f>F16/E16*100</f>
        <v>74.90510706320231</v>
      </c>
      <c r="H16" s="164"/>
    </row>
    <row r="17" spans="1:8" ht="21.75" customHeight="1">
      <c r="A17" s="20"/>
      <c r="B17" s="124"/>
      <c r="C17" s="13"/>
      <c r="D17" s="59" t="s">
        <v>19</v>
      </c>
      <c r="E17" s="60">
        <v>0</v>
      </c>
      <c r="F17" s="60">
        <v>0</v>
      </c>
      <c r="G17" s="15">
        <v>0</v>
      </c>
      <c r="H17" s="164"/>
    </row>
    <row r="18" spans="1:8" ht="21.75" customHeight="1">
      <c r="A18" s="20"/>
      <c r="B18" s="124"/>
      <c r="C18" s="13"/>
      <c r="D18" s="59" t="s">
        <v>20</v>
      </c>
      <c r="E18" s="60">
        <v>0</v>
      </c>
      <c r="F18" s="60">
        <v>0</v>
      </c>
      <c r="G18" s="15">
        <v>0</v>
      </c>
      <c r="H18" s="164"/>
    </row>
    <row r="19" spans="1:8" ht="21.75" customHeight="1" thickBot="1">
      <c r="A19" s="21"/>
      <c r="B19" s="140"/>
      <c r="C19" s="22"/>
      <c r="D19" s="61" t="s">
        <v>22</v>
      </c>
      <c r="E19" s="62">
        <v>0</v>
      </c>
      <c r="F19" s="62">
        <v>0</v>
      </c>
      <c r="G19" s="23">
        <v>0</v>
      </c>
      <c r="H19" s="165"/>
    </row>
    <row r="20" spans="1:8" ht="15.75">
      <c r="A20" s="24"/>
      <c r="B20" s="24"/>
      <c r="C20" s="25"/>
      <c r="D20" s="25"/>
      <c r="E20" s="63"/>
      <c r="F20" s="63"/>
      <c r="G20" s="26"/>
      <c r="H20" s="27" t="s">
        <v>80</v>
      </c>
    </row>
    <row r="21" spans="1:8" ht="20.25" customHeight="1">
      <c r="A21" s="113" t="s">
        <v>0</v>
      </c>
      <c r="B21" s="113" t="s">
        <v>31</v>
      </c>
      <c r="C21" s="113" t="s">
        <v>93</v>
      </c>
      <c r="D21" s="139" t="s">
        <v>29</v>
      </c>
      <c r="E21" s="139"/>
      <c r="F21" s="139"/>
      <c r="G21" s="113" t="s">
        <v>95</v>
      </c>
      <c r="H21" s="113" t="s">
        <v>24</v>
      </c>
    </row>
    <row r="22" spans="1:8" ht="48" customHeight="1">
      <c r="A22" s="113"/>
      <c r="B22" s="113"/>
      <c r="C22" s="113"/>
      <c r="D22" s="7" t="s">
        <v>23</v>
      </c>
      <c r="E22" s="7" t="s">
        <v>94</v>
      </c>
      <c r="F22" s="7" t="s">
        <v>141</v>
      </c>
      <c r="G22" s="113"/>
      <c r="H22" s="113"/>
    </row>
    <row r="23" spans="1:8" ht="16.5" thickBot="1">
      <c r="A23" s="8" t="s">
        <v>1</v>
      </c>
      <c r="B23" s="8" t="s">
        <v>2</v>
      </c>
      <c r="C23" s="8" t="s">
        <v>3</v>
      </c>
      <c r="D23" s="8" t="s">
        <v>4</v>
      </c>
      <c r="E23" s="8" t="s">
        <v>5</v>
      </c>
      <c r="F23" s="8" t="s">
        <v>6</v>
      </c>
      <c r="G23" s="8" t="s">
        <v>7</v>
      </c>
      <c r="H23" s="8" t="s">
        <v>8</v>
      </c>
    </row>
    <row r="24" spans="1:9" ht="15.75" customHeight="1">
      <c r="A24" s="147" t="s">
        <v>2</v>
      </c>
      <c r="B24" s="132" t="s">
        <v>99</v>
      </c>
      <c r="C24" s="129" t="s">
        <v>25</v>
      </c>
      <c r="D24" s="52" t="s">
        <v>21</v>
      </c>
      <c r="E24" s="55">
        <f>SUM(E25:E28)</f>
        <v>50293500.35</v>
      </c>
      <c r="F24" s="55">
        <f>SUM(F25:F28)</f>
        <v>29390991.029999997</v>
      </c>
      <c r="G24" s="9">
        <f>F24/E24*100</f>
        <v>58.438945043521905</v>
      </c>
      <c r="H24" s="115"/>
      <c r="I24" s="111"/>
    </row>
    <row r="25" spans="1:9" ht="15.75">
      <c r="A25" s="148"/>
      <c r="B25" s="127"/>
      <c r="C25" s="130"/>
      <c r="D25" s="53" t="s">
        <v>18</v>
      </c>
      <c r="E25" s="56">
        <f aca="true" t="shared" si="1" ref="E25:F27">E30+E35+E40</f>
        <v>50283500.35</v>
      </c>
      <c r="F25" s="56">
        <f t="shared" si="1"/>
        <v>29390991.029999997</v>
      </c>
      <c r="G25" s="10">
        <f>F25/E25*100</f>
        <v>58.4505669363171</v>
      </c>
      <c r="H25" s="116"/>
      <c r="I25" s="112"/>
    </row>
    <row r="26" spans="1:9" ht="15.75">
      <c r="A26" s="148"/>
      <c r="B26" s="127"/>
      <c r="C26" s="130"/>
      <c r="D26" s="53" t="s">
        <v>19</v>
      </c>
      <c r="E26" s="56">
        <f t="shared" si="1"/>
        <v>0</v>
      </c>
      <c r="F26" s="56">
        <f t="shared" si="1"/>
        <v>0</v>
      </c>
      <c r="G26" s="10">
        <v>0</v>
      </c>
      <c r="H26" s="116"/>
      <c r="I26" s="112"/>
    </row>
    <row r="27" spans="1:9" ht="15.75">
      <c r="A27" s="148"/>
      <c r="B27" s="127"/>
      <c r="C27" s="130"/>
      <c r="D27" s="53" t="s">
        <v>20</v>
      </c>
      <c r="E27" s="56">
        <f t="shared" si="1"/>
        <v>0</v>
      </c>
      <c r="F27" s="56">
        <f t="shared" si="1"/>
        <v>0</v>
      </c>
      <c r="G27" s="10">
        <v>0</v>
      </c>
      <c r="H27" s="116"/>
      <c r="I27" s="112"/>
    </row>
    <row r="28" spans="1:9" ht="30.75" customHeight="1">
      <c r="A28" s="149"/>
      <c r="B28" s="144"/>
      <c r="C28" s="131"/>
      <c r="D28" s="53" t="s">
        <v>22</v>
      </c>
      <c r="E28" s="80">
        <f>E33+E38+E43</f>
        <v>10000</v>
      </c>
      <c r="F28" s="80">
        <v>0</v>
      </c>
      <c r="G28" s="81">
        <v>0</v>
      </c>
      <c r="H28" s="117"/>
      <c r="I28" s="112"/>
    </row>
    <row r="29" spans="1:8" ht="15.75" customHeight="1">
      <c r="A29" s="12" t="s">
        <v>36</v>
      </c>
      <c r="B29" s="124" t="s">
        <v>100</v>
      </c>
      <c r="C29" s="13"/>
      <c r="D29" s="51" t="s">
        <v>21</v>
      </c>
      <c r="E29" s="58">
        <f>SUM(E30:E33)</f>
        <v>3000000</v>
      </c>
      <c r="F29" s="58">
        <f>SUM(F30:F33)</f>
        <v>0</v>
      </c>
      <c r="G29" s="14">
        <f>F29/E29*100</f>
        <v>0</v>
      </c>
      <c r="H29" s="108" t="s">
        <v>145</v>
      </c>
    </row>
    <row r="30" spans="1:8" ht="15.75">
      <c r="A30" s="12"/>
      <c r="B30" s="124"/>
      <c r="C30" s="13"/>
      <c r="D30" s="59" t="s">
        <v>18</v>
      </c>
      <c r="E30" s="60">
        <v>3000000</v>
      </c>
      <c r="F30" s="60">
        <v>0</v>
      </c>
      <c r="G30" s="15">
        <f>F30/E30*100</f>
        <v>0</v>
      </c>
      <c r="H30" s="109"/>
    </row>
    <row r="31" spans="1:8" ht="15.75">
      <c r="A31" s="12"/>
      <c r="B31" s="124"/>
      <c r="C31" s="13"/>
      <c r="D31" s="59" t="s">
        <v>19</v>
      </c>
      <c r="E31" s="60">
        <v>0</v>
      </c>
      <c r="F31" s="60">
        <v>0</v>
      </c>
      <c r="G31" s="15">
        <v>0</v>
      </c>
      <c r="H31" s="109"/>
    </row>
    <row r="32" spans="1:8" ht="15.75">
      <c r="A32" s="12"/>
      <c r="B32" s="124"/>
      <c r="C32" s="13"/>
      <c r="D32" s="59" t="s">
        <v>20</v>
      </c>
      <c r="E32" s="60">
        <v>0</v>
      </c>
      <c r="F32" s="60">
        <v>0</v>
      </c>
      <c r="G32" s="15">
        <v>0</v>
      </c>
      <c r="H32" s="109"/>
    </row>
    <row r="33" spans="1:8" ht="15.75">
      <c r="A33" s="16"/>
      <c r="B33" s="126"/>
      <c r="C33" s="17"/>
      <c r="D33" s="59" t="s">
        <v>22</v>
      </c>
      <c r="E33" s="60">
        <v>0</v>
      </c>
      <c r="F33" s="60">
        <v>0</v>
      </c>
      <c r="G33" s="15">
        <v>0</v>
      </c>
      <c r="H33" s="110"/>
    </row>
    <row r="34" spans="1:8" ht="15.75">
      <c r="A34" s="12" t="s">
        <v>37</v>
      </c>
      <c r="B34" s="124" t="s">
        <v>142</v>
      </c>
      <c r="C34" s="13"/>
      <c r="D34" s="51" t="s">
        <v>21</v>
      </c>
      <c r="E34" s="58">
        <f>SUM(E35:E38)</f>
        <v>8003582.28</v>
      </c>
      <c r="F34" s="58">
        <f>SUM(F35:F38)</f>
        <v>1569643.13</v>
      </c>
      <c r="G34" s="14">
        <f>F34/E34*100</f>
        <v>19.61175727426894</v>
      </c>
      <c r="H34" s="116" t="s">
        <v>151</v>
      </c>
    </row>
    <row r="35" spans="1:8" ht="15.75">
      <c r="A35" s="12"/>
      <c r="B35" s="124"/>
      <c r="C35" s="13"/>
      <c r="D35" s="59" t="s">
        <v>18</v>
      </c>
      <c r="E35" s="60">
        <v>7993582.28</v>
      </c>
      <c r="F35" s="60">
        <v>1569643.13</v>
      </c>
      <c r="G35" s="15">
        <f>F35/E35*100</f>
        <v>19.636291652708177</v>
      </c>
      <c r="H35" s="116"/>
    </row>
    <row r="36" spans="1:8" ht="15.75">
      <c r="A36" s="12"/>
      <c r="B36" s="124"/>
      <c r="C36" s="13"/>
      <c r="D36" s="59" t="s">
        <v>19</v>
      </c>
      <c r="E36" s="60">
        <v>0</v>
      </c>
      <c r="F36" s="60">
        <v>0</v>
      </c>
      <c r="G36" s="15">
        <v>0</v>
      </c>
      <c r="H36" s="116"/>
    </row>
    <row r="37" spans="1:8" ht="23.25" customHeight="1">
      <c r="A37" s="12"/>
      <c r="B37" s="124"/>
      <c r="C37" s="13"/>
      <c r="D37" s="59" t="s">
        <v>20</v>
      </c>
      <c r="E37" s="60">
        <v>0</v>
      </c>
      <c r="F37" s="60">
        <v>0</v>
      </c>
      <c r="G37" s="15">
        <v>0</v>
      </c>
      <c r="H37" s="116"/>
    </row>
    <row r="38" spans="1:8" ht="30.75" customHeight="1">
      <c r="A38" s="16"/>
      <c r="B38" s="124"/>
      <c r="C38" s="13"/>
      <c r="D38" s="19" t="s">
        <v>22</v>
      </c>
      <c r="E38" s="64">
        <v>10000</v>
      </c>
      <c r="F38" s="64">
        <v>0</v>
      </c>
      <c r="G38" s="28">
        <v>0</v>
      </c>
      <c r="H38" s="117"/>
    </row>
    <row r="39" spans="1:12" ht="24" customHeight="1">
      <c r="A39" s="12" t="s">
        <v>38</v>
      </c>
      <c r="B39" s="125" t="s">
        <v>30</v>
      </c>
      <c r="C39" s="19"/>
      <c r="D39" s="53" t="s">
        <v>21</v>
      </c>
      <c r="E39" s="56">
        <f>SUM(E40:E43)</f>
        <v>39289918.07</v>
      </c>
      <c r="F39" s="56">
        <f>SUM(F40:F43)</f>
        <v>27821347.9</v>
      </c>
      <c r="G39" s="10">
        <f>F39/E39*100</f>
        <v>70.81039937633038</v>
      </c>
      <c r="H39" s="150"/>
      <c r="L39"/>
    </row>
    <row r="40" spans="1:12" ht="25.5" customHeight="1">
      <c r="A40" s="20"/>
      <c r="B40" s="124"/>
      <c r="C40" s="13"/>
      <c r="D40" s="59" t="s">
        <v>18</v>
      </c>
      <c r="E40" s="60">
        <v>39289918.07</v>
      </c>
      <c r="F40" s="60">
        <v>27821347.9</v>
      </c>
      <c r="G40" s="15">
        <f>F40/E40*100</f>
        <v>70.81039937633038</v>
      </c>
      <c r="H40" s="150"/>
      <c r="K40" s="88"/>
      <c r="L40" s="42"/>
    </row>
    <row r="41" spans="1:8" ht="26.25" customHeight="1">
      <c r="A41" s="20"/>
      <c r="B41" s="124"/>
      <c r="C41" s="13"/>
      <c r="D41" s="59" t="s">
        <v>19</v>
      </c>
      <c r="E41" s="60">
        <v>0</v>
      </c>
      <c r="F41" s="60">
        <v>0</v>
      </c>
      <c r="G41" s="15">
        <v>0</v>
      </c>
      <c r="H41" s="150"/>
    </row>
    <row r="42" spans="1:8" ht="18.75" customHeight="1">
      <c r="A42" s="20"/>
      <c r="B42" s="124"/>
      <c r="C42" s="13"/>
      <c r="D42" s="59" t="s">
        <v>20</v>
      </c>
      <c r="E42" s="60">
        <v>0</v>
      </c>
      <c r="F42" s="60">
        <v>0</v>
      </c>
      <c r="G42" s="15">
        <v>0</v>
      </c>
      <c r="H42" s="150"/>
    </row>
    <row r="43" spans="1:8" ht="23.25" customHeight="1" thickBot="1">
      <c r="A43" s="21"/>
      <c r="B43" s="140"/>
      <c r="C43" s="22"/>
      <c r="D43" s="61" t="s">
        <v>22</v>
      </c>
      <c r="E43" s="62">
        <v>0</v>
      </c>
      <c r="F43" s="62">
        <v>0</v>
      </c>
      <c r="G43" s="23">
        <v>0</v>
      </c>
      <c r="H43" s="151"/>
    </row>
    <row r="44" spans="1:8" ht="26.25" customHeight="1">
      <c r="A44" s="24"/>
      <c r="B44" s="24"/>
      <c r="C44" s="25"/>
      <c r="D44" s="25"/>
      <c r="E44" s="63"/>
      <c r="F44" s="63"/>
      <c r="G44" s="26"/>
      <c r="H44" s="27" t="s">
        <v>81</v>
      </c>
    </row>
    <row r="45" spans="1:8" ht="31.5" customHeight="1">
      <c r="A45" s="113" t="s">
        <v>0</v>
      </c>
      <c r="B45" s="113" t="s">
        <v>31</v>
      </c>
      <c r="C45" s="113" t="s">
        <v>93</v>
      </c>
      <c r="D45" s="139" t="s">
        <v>29</v>
      </c>
      <c r="E45" s="139"/>
      <c r="F45" s="139"/>
      <c r="G45" s="113" t="s">
        <v>95</v>
      </c>
      <c r="H45" s="113" t="s">
        <v>24</v>
      </c>
    </row>
    <row r="46" spans="1:8" ht="49.5" customHeight="1">
      <c r="A46" s="113"/>
      <c r="B46" s="113"/>
      <c r="C46" s="113"/>
      <c r="D46" s="7" t="s">
        <v>23</v>
      </c>
      <c r="E46" s="7" t="s">
        <v>94</v>
      </c>
      <c r="F46" s="7" t="s">
        <v>141</v>
      </c>
      <c r="G46" s="113"/>
      <c r="H46" s="113"/>
    </row>
    <row r="47" spans="1:8" ht="16.5" thickBot="1">
      <c r="A47" s="8" t="s">
        <v>1</v>
      </c>
      <c r="B47" s="8" t="s">
        <v>2</v>
      </c>
      <c r="C47" s="8" t="s">
        <v>3</v>
      </c>
      <c r="D47" s="8" t="s">
        <v>4</v>
      </c>
      <c r="E47" s="8" t="s">
        <v>5</v>
      </c>
      <c r="F47" s="8" t="s">
        <v>6</v>
      </c>
      <c r="G47" s="8" t="s">
        <v>7</v>
      </c>
      <c r="H47" s="8" t="s">
        <v>8</v>
      </c>
    </row>
    <row r="48" spans="1:8" ht="21" customHeight="1">
      <c r="A48" s="147" t="s">
        <v>3</v>
      </c>
      <c r="B48" s="132" t="s">
        <v>103</v>
      </c>
      <c r="C48" s="129" t="s">
        <v>25</v>
      </c>
      <c r="D48" s="52" t="s">
        <v>21</v>
      </c>
      <c r="E48" s="55">
        <f>SUM(E49:E52)</f>
        <v>160235</v>
      </c>
      <c r="F48" s="55">
        <f>SUM(F49:F52)</f>
        <v>107600</v>
      </c>
      <c r="G48" s="9">
        <f aca="true" t="shared" si="2" ref="G48:G61">F48/E48*100</f>
        <v>67.15137142322214</v>
      </c>
      <c r="H48" s="115" t="s">
        <v>146</v>
      </c>
    </row>
    <row r="49" spans="1:8" ht="21" customHeight="1">
      <c r="A49" s="148"/>
      <c r="B49" s="127"/>
      <c r="C49" s="130"/>
      <c r="D49" s="53" t="s">
        <v>18</v>
      </c>
      <c r="E49" s="56">
        <v>160235</v>
      </c>
      <c r="F49" s="56">
        <v>107600</v>
      </c>
      <c r="G49" s="10">
        <f t="shared" si="2"/>
        <v>67.15137142322214</v>
      </c>
      <c r="H49" s="116"/>
    </row>
    <row r="50" spans="1:8" ht="21" customHeight="1">
      <c r="A50" s="148"/>
      <c r="B50" s="127"/>
      <c r="C50" s="130"/>
      <c r="D50" s="53" t="s">
        <v>19</v>
      </c>
      <c r="E50" s="56">
        <v>0</v>
      </c>
      <c r="F50" s="56">
        <v>0</v>
      </c>
      <c r="G50" s="10">
        <v>0</v>
      </c>
      <c r="H50" s="116"/>
    </row>
    <row r="51" spans="1:8" ht="21" customHeight="1">
      <c r="A51" s="148"/>
      <c r="B51" s="127"/>
      <c r="C51" s="130"/>
      <c r="D51" s="53" t="s">
        <v>20</v>
      </c>
      <c r="E51" s="56">
        <v>0</v>
      </c>
      <c r="F51" s="56">
        <v>0</v>
      </c>
      <c r="G51" s="10">
        <v>0</v>
      </c>
      <c r="H51" s="116"/>
    </row>
    <row r="52" spans="1:8" ht="21" customHeight="1" thickBot="1">
      <c r="A52" s="152"/>
      <c r="B52" s="128"/>
      <c r="C52" s="138"/>
      <c r="D52" s="54" t="s">
        <v>22</v>
      </c>
      <c r="E52" s="57">
        <v>0</v>
      </c>
      <c r="F52" s="57">
        <v>0</v>
      </c>
      <c r="G52" s="11">
        <v>0</v>
      </c>
      <c r="H52" s="117"/>
    </row>
    <row r="53" spans="1:9" ht="21.75" customHeight="1">
      <c r="A53" s="147" t="s">
        <v>4</v>
      </c>
      <c r="B53" s="132" t="s">
        <v>102</v>
      </c>
      <c r="C53" s="129" t="s">
        <v>27</v>
      </c>
      <c r="D53" s="52" t="s">
        <v>21</v>
      </c>
      <c r="E53" s="55">
        <f>SUM(E54:E57)</f>
        <v>1824343.34</v>
      </c>
      <c r="F53" s="55">
        <f>SUM(F54:F57)</f>
        <v>947697.31</v>
      </c>
      <c r="G53" s="9">
        <f t="shared" si="2"/>
        <v>51.94731108016104</v>
      </c>
      <c r="H53" s="136" t="s">
        <v>152</v>
      </c>
      <c r="I53" s="2"/>
    </row>
    <row r="54" spans="1:8" ht="25.5" customHeight="1">
      <c r="A54" s="148"/>
      <c r="B54" s="127"/>
      <c r="C54" s="130"/>
      <c r="D54" s="53" t="s">
        <v>18</v>
      </c>
      <c r="E54" s="56">
        <v>1824343.34</v>
      </c>
      <c r="F54" s="56">
        <v>947697.31</v>
      </c>
      <c r="G54" s="10">
        <f t="shared" si="2"/>
        <v>51.94731108016104</v>
      </c>
      <c r="H54" s="109"/>
    </row>
    <row r="55" spans="1:8" ht="18" customHeight="1">
      <c r="A55" s="148"/>
      <c r="B55" s="127"/>
      <c r="C55" s="130"/>
      <c r="D55" s="53" t="s">
        <v>19</v>
      </c>
      <c r="E55" s="56">
        <v>0</v>
      </c>
      <c r="F55" s="56">
        <v>0</v>
      </c>
      <c r="G55" s="10">
        <v>0</v>
      </c>
      <c r="H55" s="109"/>
    </row>
    <row r="56" spans="1:8" ht="18.75" customHeight="1">
      <c r="A56" s="148"/>
      <c r="B56" s="127"/>
      <c r="C56" s="130"/>
      <c r="D56" s="53" t="s">
        <v>20</v>
      </c>
      <c r="E56" s="56">
        <v>0</v>
      </c>
      <c r="F56" s="56">
        <v>0</v>
      </c>
      <c r="G56" s="10">
        <v>0</v>
      </c>
      <c r="H56" s="109"/>
    </row>
    <row r="57" spans="1:8" ht="24" customHeight="1" thickBot="1">
      <c r="A57" s="148"/>
      <c r="B57" s="127"/>
      <c r="C57" s="130"/>
      <c r="D57" s="76" t="s">
        <v>22</v>
      </c>
      <c r="E57" s="77">
        <v>0</v>
      </c>
      <c r="F57" s="77">
        <v>0</v>
      </c>
      <c r="G57" s="78">
        <v>0</v>
      </c>
      <c r="H57" s="137"/>
    </row>
    <row r="58" spans="1:8" ht="24" customHeight="1">
      <c r="A58" s="147" t="s">
        <v>5</v>
      </c>
      <c r="B58" s="132" t="s">
        <v>101</v>
      </c>
      <c r="C58" s="129" t="s">
        <v>28</v>
      </c>
      <c r="D58" s="52" t="s">
        <v>21</v>
      </c>
      <c r="E58" s="55">
        <f>SUM(E59:E62)</f>
        <v>48271514.010000005</v>
      </c>
      <c r="F58" s="55">
        <f>SUM(F59:F62)</f>
        <v>30298135.94</v>
      </c>
      <c r="G58" s="9">
        <f t="shared" si="2"/>
        <v>62.76607759541868</v>
      </c>
      <c r="H58" s="145"/>
    </row>
    <row r="59" spans="1:10" ht="18" customHeight="1">
      <c r="A59" s="148"/>
      <c r="B59" s="127"/>
      <c r="C59" s="130"/>
      <c r="D59" s="53" t="s">
        <v>18</v>
      </c>
      <c r="E59" s="56">
        <f aca="true" t="shared" si="3" ref="E59:F62">E64+E73+E78+E83</f>
        <v>47899614.010000005</v>
      </c>
      <c r="F59" s="56">
        <f t="shared" si="3"/>
        <v>29931935.94</v>
      </c>
      <c r="G59" s="10">
        <f t="shared" si="2"/>
        <v>62.4888875592006</v>
      </c>
      <c r="H59" s="146"/>
      <c r="J59" s="5"/>
    </row>
    <row r="60" spans="1:8" ht="24" customHeight="1">
      <c r="A60" s="148"/>
      <c r="B60" s="127"/>
      <c r="C60" s="130"/>
      <c r="D60" s="53" t="s">
        <v>19</v>
      </c>
      <c r="E60" s="56">
        <f t="shared" si="3"/>
        <v>11400</v>
      </c>
      <c r="F60" s="56">
        <f t="shared" si="3"/>
        <v>5700</v>
      </c>
      <c r="G60" s="10">
        <f t="shared" si="2"/>
        <v>50</v>
      </c>
      <c r="H60" s="146"/>
    </row>
    <row r="61" spans="1:8" ht="15.75">
      <c r="A61" s="148"/>
      <c r="B61" s="127"/>
      <c r="C61" s="130"/>
      <c r="D61" s="53" t="s">
        <v>20</v>
      </c>
      <c r="E61" s="65">
        <f t="shared" si="3"/>
        <v>360500</v>
      </c>
      <c r="F61" s="56">
        <f t="shared" si="3"/>
        <v>360500</v>
      </c>
      <c r="G61" s="10">
        <f t="shared" si="2"/>
        <v>100</v>
      </c>
      <c r="H61" s="146"/>
    </row>
    <row r="62" spans="1:8" ht="24" customHeight="1">
      <c r="A62" s="149"/>
      <c r="B62" s="144"/>
      <c r="C62" s="131"/>
      <c r="D62" s="53" t="s">
        <v>22</v>
      </c>
      <c r="E62" s="56">
        <f t="shared" si="3"/>
        <v>0</v>
      </c>
      <c r="F62" s="56">
        <f t="shared" si="3"/>
        <v>0</v>
      </c>
      <c r="G62" s="10">
        <v>0</v>
      </c>
      <c r="H62" s="146"/>
    </row>
    <row r="63" spans="1:8" ht="15" customHeight="1">
      <c r="A63" s="18" t="s">
        <v>39</v>
      </c>
      <c r="B63" s="125" t="s">
        <v>104</v>
      </c>
      <c r="C63" s="19"/>
      <c r="D63" s="53" t="s">
        <v>21</v>
      </c>
      <c r="E63" s="56">
        <f>SUM(E64:E67)</f>
        <v>9457233.05</v>
      </c>
      <c r="F63" s="56">
        <f>SUM(F64:F67)</f>
        <v>7058880.57</v>
      </c>
      <c r="G63" s="10">
        <f>F63/E63*100</f>
        <v>74.64001926017885</v>
      </c>
      <c r="H63" s="141"/>
    </row>
    <row r="64" spans="1:8" ht="18" customHeight="1">
      <c r="A64" s="12"/>
      <c r="B64" s="124"/>
      <c r="C64" s="13"/>
      <c r="D64" s="59" t="s">
        <v>18</v>
      </c>
      <c r="E64" s="60">
        <v>9457233.05</v>
      </c>
      <c r="F64" s="60">
        <v>7058880.57</v>
      </c>
      <c r="G64" s="15">
        <f>F64/E64*100</f>
        <v>74.64001926017885</v>
      </c>
      <c r="H64" s="142"/>
    </row>
    <row r="65" spans="1:8" ht="15" customHeight="1">
      <c r="A65" s="12"/>
      <c r="B65" s="124"/>
      <c r="C65" s="13"/>
      <c r="D65" s="59" t="s">
        <v>19</v>
      </c>
      <c r="E65" s="60">
        <v>0</v>
      </c>
      <c r="F65" s="60">
        <v>0</v>
      </c>
      <c r="G65" s="15">
        <v>0</v>
      </c>
      <c r="H65" s="142"/>
    </row>
    <row r="66" spans="1:8" ht="18.75" customHeight="1">
      <c r="A66" s="12"/>
      <c r="B66" s="124"/>
      <c r="C66" s="13"/>
      <c r="D66" s="59" t="s">
        <v>20</v>
      </c>
      <c r="E66" s="60">
        <v>0</v>
      </c>
      <c r="F66" s="60">
        <v>0</v>
      </c>
      <c r="G66" s="15">
        <v>0</v>
      </c>
      <c r="H66" s="142"/>
    </row>
    <row r="67" spans="1:8" ht="15" customHeight="1">
      <c r="A67" s="16"/>
      <c r="B67" s="126"/>
      <c r="C67" s="17"/>
      <c r="D67" s="59" t="s">
        <v>22</v>
      </c>
      <c r="E67" s="60">
        <v>0</v>
      </c>
      <c r="F67" s="60">
        <v>0</v>
      </c>
      <c r="G67" s="15">
        <v>0</v>
      </c>
      <c r="H67" s="143"/>
    </row>
    <row r="68" spans="1:8" ht="15" customHeight="1">
      <c r="A68" s="24"/>
      <c r="B68" s="24"/>
      <c r="C68" s="25"/>
      <c r="D68" s="25"/>
      <c r="E68" s="63"/>
      <c r="F68" s="63"/>
      <c r="G68" s="26"/>
      <c r="H68" s="27" t="s">
        <v>82</v>
      </c>
    </row>
    <row r="69" spans="1:8" ht="30.75" customHeight="1">
      <c r="A69" s="113" t="s">
        <v>0</v>
      </c>
      <c r="B69" s="113" t="s">
        <v>31</v>
      </c>
      <c r="C69" s="113" t="s">
        <v>93</v>
      </c>
      <c r="D69" s="139" t="s">
        <v>29</v>
      </c>
      <c r="E69" s="139"/>
      <c r="F69" s="139"/>
      <c r="G69" s="113" t="s">
        <v>95</v>
      </c>
      <c r="H69" s="113" t="s">
        <v>24</v>
      </c>
    </row>
    <row r="70" spans="1:8" ht="54.75" customHeight="1">
      <c r="A70" s="113"/>
      <c r="B70" s="113"/>
      <c r="C70" s="113"/>
      <c r="D70" s="7" t="s">
        <v>23</v>
      </c>
      <c r="E70" s="7" t="s">
        <v>94</v>
      </c>
      <c r="F70" s="7" t="s">
        <v>141</v>
      </c>
      <c r="G70" s="113"/>
      <c r="H70" s="113"/>
    </row>
    <row r="71" spans="1:8" ht="15.75">
      <c r="A71" s="29" t="s">
        <v>1</v>
      </c>
      <c r="B71" s="29" t="s">
        <v>2</v>
      </c>
      <c r="C71" s="29" t="s">
        <v>3</v>
      </c>
      <c r="D71" s="29" t="s">
        <v>4</v>
      </c>
      <c r="E71" s="29" t="s">
        <v>5</v>
      </c>
      <c r="F71" s="29" t="s">
        <v>6</v>
      </c>
      <c r="G71" s="29" t="s">
        <v>7</v>
      </c>
      <c r="H71" s="29" t="s">
        <v>8</v>
      </c>
    </row>
    <row r="72" spans="1:8" ht="24.75" customHeight="1">
      <c r="A72" s="12" t="s">
        <v>40</v>
      </c>
      <c r="B72" s="124" t="s">
        <v>105</v>
      </c>
      <c r="C72" s="13"/>
      <c r="D72" s="51" t="s">
        <v>21</v>
      </c>
      <c r="E72" s="58">
        <f>SUM(E73:E76)</f>
        <v>14874401.82</v>
      </c>
      <c r="F72" s="58">
        <f>SUM(F73:F76)</f>
        <v>8191824.28</v>
      </c>
      <c r="G72" s="14">
        <f>F72/E72*100</f>
        <v>55.07330230238462</v>
      </c>
      <c r="H72" s="108" t="s">
        <v>147</v>
      </c>
    </row>
    <row r="73" spans="1:8" ht="17.25" customHeight="1">
      <c r="A73" s="12"/>
      <c r="B73" s="124"/>
      <c r="C73" s="13"/>
      <c r="D73" s="59" t="s">
        <v>18</v>
      </c>
      <c r="E73" s="60">
        <v>14863001.82</v>
      </c>
      <c r="F73" s="60">
        <v>8186124.28</v>
      </c>
      <c r="G73" s="15">
        <f>F73/E73*100</f>
        <v>55.07719355173975</v>
      </c>
      <c r="H73" s="109"/>
    </row>
    <row r="74" spans="1:8" ht="21.75" customHeight="1">
      <c r="A74" s="12"/>
      <c r="B74" s="124"/>
      <c r="C74" s="13"/>
      <c r="D74" s="59" t="s">
        <v>19</v>
      </c>
      <c r="E74" s="60">
        <v>11400</v>
      </c>
      <c r="F74" s="60">
        <v>5700</v>
      </c>
      <c r="G74" s="15">
        <f>F74/E74*100</f>
        <v>50</v>
      </c>
      <c r="H74" s="109"/>
    </row>
    <row r="75" spans="1:8" ht="18" customHeight="1">
      <c r="A75" s="12"/>
      <c r="B75" s="124"/>
      <c r="C75" s="13"/>
      <c r="D75" s="59" t="s">
        <v>20</v>
      </c>
      <c r="E75" s="60">
        <v>0</v>
      </c>
      <c r="F75" s="60">
        <v>0</v>
      </c>
      <c r="G75" s="15">
        <v>0</v>
      </c>
      <c r="H75" s="109"/>
    </row>
    <row r="76" spans="1:8" ht="20.25" customHeight="1">
      <c r="A76" s="16"/>
      <c r="B76" s="124"/>
      <c r="C76" s="13"/>
      <c r="D76" s="19" t="s">
        <v>22</v>
      </c>
      <c r="E76" s="64">
        <v>0</v>
      </c>
      <c r="F76" s="64">
        <v>0</v>
      </c>
      <c r="G76" s="28">
        <v>0</v>
      </c>
      <c r="H76" s="110"/>
    </row>
    <row r="77" spans="1:8" ht="30" customHeight="1">
      <c r="A77" s="12" t="s">
        <v>41</v>
      </c>
      <c r="B77" s="125" t="s">
        <v>106</v>
      </c>
      <c r="C77" s="19"/>
      <c r="D77" s="53" t="s">
        <v>21</v>
      </c>
      <c r="E77" s="56">
        <f>SUM(E78:E81)</f>
        <v>1425000</v>
      </c>
      <c r="F77" s="56">
        <f>SUM(F78:F81)</f>
        <v>968750</v>
      </c>
      <c r="G77" s="10">
        <f>F77/E77*100</f>
        <v>67.98245614035088</v>
      </c>
      <c r="H77" s="105"/>
    </row>
    <row r="78" spans="1:8" ht="30" customHeight="1">
      <c r="A78" s="12"/>
      <c r="B78" s="124"/>
      <c r="C78" s="13"/>
      <c r="D78" s="59" t="s">
        <v>18</v>
      </c>
      <c r="E78" s="60">
        <v>1425000</v>
      </c>
      <c r="F78" s="60">
        <v>968750</v>
      </c>
      <c r="G78" s="15">
        <f>F78/E78*100</f>
        <v>67.98245614035088</v>
      </c>
      <c r="H78" s="106"/>
    </row>
    <row r="79" spans="1:8" ht="30" customHeight="1">
      <c r="A79" s="12"/>
      <c r="B79" s="124"/>
      <c r="C79" s="13"/>
      <c r="D79" s="59" t="s">
        <v>19</v>
      </c>
      <c r="E79" s="60">
        <v>0</v>
      </c>
      <c r="F79" s="60">
        <v>0</v>
      </c>
      <c r="G79" s="15">
        <v>0</v>
      </c>
      <c r="H79" s="106"/>
    </row>
    <row r="80" spans="1:8" ht="30" customHeight="1">
      <c r="A80" s="12"/>
      <c r="B80" s="124"/>
      <c r="C80" s="13"/>
      <c r="D80" s="59" t="s">
        <v>20</v>
      </c>
      <c r="E80" s="60">
        <v>0</v>
      </c>
      <c r="F80" s="60">
        <v>0</v>
      </c>
      <c r="G80" s="15">
        <v>0</v>
      </c>
      <c r="H80" s="106"/>
    </row>
    <row r="81" spans="1:8" ht="23.25" customHeight="1">
      <c r="A81" s="16"/>
      <c r="B81" s="126"/>
      <c r="C81" s="17"/>
      <c r="D81" s="59" t="s">
        <v>22</v>
      </c>
      <c r="E81" s="60">
        <v>0</v>
      </c>
      <c r="F81" s="60">
        <v>0</v>
      </c>
      <c r="G81" s="15">
        <v>0</v>
      </c>
      <c r="H81" s="107"/>
    </row>
    <row r="82" spans="1:10" ht="35.25" customHeight="1">
      <c r="A82" s="12" t="s">
        <v>42</v>
      </c>
      <c r="B82" s="125" t="s">
        <v>107</v>
      </c>
      <c r="C82" s="19"/>
      <c r="D82" s="53" t="s">
        <v>21</v>
      </c>
      <c r="E82" s="56">
        <f>SUM(E83:E86)</f>
        <v>22514879.14</v>
      </c>
      <c r="F82" s="56">
        <f>SUM(F83:F86)</f>
        <v>14078681.09</v>
      </c>
      <c r="G82" s="10">
        <f>F82/E82*100</f>
        <v>62.530564798759116</v>
      </c>
      <c r="H82" s="112"/>
      <c r="J82" s="43"/>
    </row>
    <row r="83" spans="1:8" ht="30" customHeight="1">
      <c r="A83" s="20"/>
      <c r="B83" s="124"/>
      <c r="C83" s="13"/>
      <c r="D83" s="59" t="s">
        <v>18</v>
      </c>
      <c r="E83" s="60">
        <v>22154379.14</v>
      </c>
      <c r="F83" s="60">
        <v>13718181.09</v>
      </c>
      <c r="G83" s="15">
        <f>F83/E83*100</f>
        <v>61.920855481035154</v>
      </c>
      <c r="H83" s="112"/>
    </row>
    <row r="84" spans="1:10" ht="30" customHeight="1">
      <c r="A84" s="20"/>
      <c r="B84" s="124"/>
      <c r="C84" s="13"/>
      <c r="D84" s="59" t="s">
        <v>19</v>
      </c>
      <c r="E84" s="60">
        <v>0</v>
      </c>
      <c r="F84" s="68">
        <v>0</v>
      </c>
      <c r="G84" s="15">
        <v>0</v>
      </c>
      <c r="H84" s="112"/>
      <c r="J84" s="2"/>
    </row>
    <row r="85" spans="1:11" ht="21" customHeight="1">
      <c r="A85" s="20"/>
      <c r="B85" s="124"/>
      <c r="C85" s="13"/>
      <c r="D85" s="59" t="s">
        <v>20</v>
      </c>
      <c r="E85" s="67">
        <v>360500</v>
      </c>
      <c r="F85" s="60">
        <v>360500</v>
      </c>
      <c r="G85" s="15">
        <f>F85/E85*100</f>
        <v>100</v>
      </c>
      <c r="H85" s="112"/>
      <c r="J85" s="4"/>
      <c r="K85" s="2"/>
    </row>
    <row r="86" spans="1:10" ht="21" customHeight="1" thickBot="1">
      <c r="A86" s="21"/>
      <c r="B86" s="140"/>
      <c r="C86" s="22"/>
      <c r="D86" s="61" t="s">
        <v>22</v>
      </c>
      <c r="E86" s="62">
        <v>0</v>
      </c>
      <c r="F86" s="62">
        <v>0</v>
      </c>
      <c r="G86" s="23">
        <v>0</v>
      </c>
      <c r="H86" s="121"/>
      <c r="J86" s="2"/>
    </row>
    <row r="87" spans="1:8" ht="21" customHeight="1">
      <c r="A87" s="24"/>
      <c r="B87" s="24"/>
      <c r="C87" s="25"/>
      <c r="D87" s="25"/>
      <c r="E87" s="63"/>
      <c r="F87" s="63"/>
      <c r="G87" s="26"/>
      <c r="H87" s="27" t="s">
        <v>83</v>
      </c>
    </row>
    <row r="88" spans="1:8" ht="27.75" customHeight="1">
      <c r="A88" s="113" t="s">
        <v>0</v>
      </c>
      <c r="B88" s="113" t="s">
        <v>31</v>
      </c>
      <c r="C88" s="113" t="s">
        <v>93</v>
      </c>
      <c r="D88" s="139" t="s">
        <v>29</v>
      </c>
      <c r="E88" s="139"/>
      <c r="F88" s="139"/>
      <c r="G88" s="113" t="s">
        <v>95</v>
      </c>
      <c r="H88" s="113" t="s">
        <v>24</v>
      </c>
    </row>
    <row r="89" spans="1:8" ht="51.75" customHeight="1">
      <c r="A89" s="113"/>
      <c r="B89" s="113"/>
      <c r="C89" s="113"/>
      <c r="D89" s="7" t="s">
        <v>23</v>
      </c>
      <c r="E89" s="7" t="s">
        <v>94</v>
      </c>
      <c r="F89" s="7" t="s">
        <v>141</v>
      </c>
      <c r="G89" s="113"/>
      <c r="H89" s="113"/>
    </row>
    <row r="90" spans="1:8" ht="16.5" thickBot="1">
      <c r="A90" s="8" t="s">
        <v>1</v>
      </c>
      <c r="B90" s="8" t="s">
        <v>2</v>
      </c>
      <c r="C90" s="8" t="s">
        <v>3</v>
      </c>
      <c r="D90" s="8" t="s">
        <v>4</v>
      </c>
      <c r="E90" s="8" t="s">
        <v>5</v>
      </c>
      <c r="F90" s="8" t="s">
        <v>6</v>
      </c>
      <c r="G90" s="8" t="s">
        <v>7</v>
      </c>
      <c r="H90" s="8" t="s">
        <v>8</v>
      </c>
    </row>
    <row r="91" spans="1:8" ht="15.75">
      <c r="A91" s="147" t="s">
        <v>6</v>
      </c>
      <c r="B91" s="132" t="s">
        <v>108</v>
      </c>
      <c r="C91" s="129" t="s">
        <v>28</v>
      </c>
      <c r="D91" s="52" t="s">
        <v>21</v>
      </c>
      <c r="E91" s="55">
        <f>SUM(E92:E95)</f>
        <v>125488292.78999999</v>
      </c>
      <c r="F91" s="55">
        <f>SUM(F92:F95)</f>
        <v>89644427.82</v>
      </c>
      <c r="G91" s="9">
        <f>F91/E91*100</f>
        <v>71.43648688409255</v>
      </c>
      <c r="H91" s="122"/>
    </row>
    <row r="92" spans="1:10" ht="15.75">
      <c r="A92" s="148"/>
      <c r="B92" s="127"/>
      <c r="C92" s="130"/>
      <c r="D92" s="59" t="s">
        <v>18</v>
      </c>
      <c r="E92" s="56">
        <f aca="true" t="shared" si="4" ref="E92:F95">E97+E102+E107+E112+E121+E126+E131+E136</f>
        <v>121272692.78999999</v>
      </c>
      <c r="F92" s="56">
        <f t="shared" si="4"/>
        <v>86734282.94</v>
      </c>
      <c r="G92" s="10">
        <f>F92/E92*100</f>
        <v>71.52004374982593</v>
      </c>
      <c r="H92" s="123"/>
      <c r="J92" s="39"/>
    </row>
    <row r="93" spans="1:10" ht="15.75">
      <c r="A93" s="148"/>
      <c r="B93" s="127"/>
      <c r="C93" s="130"/>
      <c r="D93" s="59" t="s">
        <v>19</v>
      </c>
      <c r="E93" s="56">
        <f t="shared" si="4"/>
        <v>2467400</v>
      </c>
      <c r="F93" s="56">
        <f t="shared" si="4"/>
        <v>1593308.1</v>
      </c>
      <c r="G93" s="10">
        <f>F93/E93*100</f>
        <v>64.57437383480588</v>
      </c>
      <c r="H93" s="123"/>
      <c r="I93" s="5"/>
      <c r="J93" s="2"/>
    </row>
    <row r="94" spans="1:11" ht="15.75">
      <c r="A94" s="148"/>
      <c r="B94" s="127"/>
      <c r="C94" s="130"/>
      <c r="D94" s="59" t="s">
        <v>20</v>
      </c>
      <c r="E94" s="65">
        <f t="shared" si="4"/>
        <v>1748200</v>
      </c>
      <c r="F94" s="56">
        <f t="shared" si="4"/>
        <v>1316836.78</v>
      </c>
      <c r="G94" s="10">
        <f>F94/E94*100</f>
        <v>75.32529344468595</v>
      </c>
      <c r="H94" s="123"/>
      <c r="J94" s="2"/>
      <c r="K94" s="2"/>
    </row>
    <row r="95" spans="1:10" ht="15.75">
      <c r="A95" s="149"/>
      <c r="B95" s="144"/>
      <c r="C95" s="131"/>
      <c r="D95" s="59" t="s">
        <v>22</v>
      </c>
      <c r="E95" s="65">
        <f t="shared" si="4"/>
        <v>0</v>
      </c>
      <c r="F95" s="56">
        <f t="shared" si="4"/>
        <v>0</v>
      </c>
      <c r="G95" s="10">
        <v>0</v>
      </c>
      <c r="H95" s="120"/>
      <c r="J95" s="2"/>
    </row>
    <row r="96" spans="1:10" ht="15.75">
      <c r="A96" s="12" t="s">
        <v>43</v>
      </c>
      <c r="B96" s="124" t="s">
        <v>109</v>
      </c>
      <c r="C96" s="13"/>
      <c r="D96" s="51" t="s">
        <v>21</v>
      </c>
      <c r="E96" s="66">
        <f>SUM(E97:E100)</f>
        <v>34045564.25</v>
      </c>
      <c r="F96" s="58">
        <f>SUM(F97:F100)</f>
        <v>25494334.990000002</v>
      </c>
      <c r="G96" s="14">
        <f aca="true" t="shared" si="5" ref="G96:G102">F96/E96*100</f>
        <v>74.88298564474519</v>
      </c>
      <c r="H96" s="104"/>
      <c r="J96" s="2"/>
    </row>
    <row r="97" spans="1:10" ht="15.75">
      <c r="A97" s="12"/>
      <c r="B97" s="124"/>
      <c r="C97" s="13"/>
      <c r="D97" s="59" t="s">
        <v>18</v>
      </c>
      <c r="E97" s="67">
        <v>29829964.25</v>
      </c>
      <c r="F97" s="60">
        <v>22584190.11</v>
      </c>
      <c r="G97" s="15">
        <f t="shared" si="5"/>
        <v>75.70974581372487</v>
      </c>
      <c r="H97" s="99"/>
      <c r="J97" s="2"/>
    </row>
    <row r="98" spans="1:11" ht="15.75">
      <c r="A98" s="12"/>
      <c r="B98" s="124"/>
      <c r="C98" s="13"/>
      <c r="D98" s="59" t="s">
        <v>19</v>
      </c>
      <c r="E98" s="67">
        <v>2467400</v>
      </c>
      <c r="F98" s="60">
        <v>1593308.1</v>
      </c>
      <c r="G98" s="15">
        <f t="shared" si="5"/>
        <v>64.57437383480588</v>
      </c>
      <c r="H98" s="99"/>
      <c r="I98" s="5"/>
      <c r="J98" s="2"/>
      <c r="K98" s="2"/>
    </row>
    <row r="99" spans="1:8" ht="15.75">
      <c r="A99" s="12"/>
      <c r="B99" s="124"/>
      <c r="C99" s="13"/>
      <c r="D99" s="59" t="s">
        <v>20</v>
      </c>
      <c r="E99" s="67">
        <v>1748200</v>
      </c>
      <c r="F99" s="60">
        <v>1316836.78</v>
      </c>
      <c r="G99" s="15">
        <f t="shared" si="5"/>
        <v>75.32529344468595</v>
      </c>
      <c r="H99" s="99"/>
    </row>
    <row r="100" spans="1:8" ht="15.75">
      <c r="A100" s="12"/>
      <c r="B100" s="126"/>
      <c r="C100" s="17"/>
      <c r="D100" s="59" t="s">
        <v>22</v>
      </c>
      <c r="E100" s="60">
        <v>0</v>
      </c>
      <c r="F100" s="60">
        <v>0</v>
      </c>
      <c r="G100" s="15">
        <v>0</v>
      </c>
      <c r="H100" s="100"/>
    </row>
    <row r="101" spans="1:8" ht="15.75">
      <c r="A101" s="18" t="s">
        <v>44</v>
      </c>
      <c r="B101" s="124" t="s">
        <v>110</v>
      </c>
      <c r="C101" s="13"/>
      <c r="D101" s="51" t="s">
        <v>21</v>
      </c>
      <c r="E101" s="58">
        <f>SUM(E102:E105)</f>
        <v>13985037.27</v>
      </c>
      <c r="F101" s="58">
        <f>SUM(F102:F105)</f>
        <v>9365958.28</v>
      </c>
      <c r="G101" s="14">
        <f t="shared" si="5"/>
        <v>66.97127865430423</v>
      </c>
      <c r="H101" s="115" t="s">
        <v>153</v>
      </c>
    </row>
    <row r="102" spans="1:8" ht="15.75">
      <c r="A102" s="12"/>
      <c r="B102" s="124"/>
      <c r="C102" s="13"/>
      <c r="D102" s="59" t="s">
        <v>18</v>
      </c>
      <c r="E102" s="60">
        <v>13985037.27</v>
      </c>
      <c r="F102" s="60">
        <v>9365958.28</v>
      </c>
      <c r="G102" s="15">
        <f t="shared" si="5"/>
        <v>66.97127865430423</v>
      </c>
      <c r="H102" s="116"/>
    </row>
    <row r="103" spans="1:8" ht="15.75">
      <c r="A103" s="12"/>
      <c r="B103" s="124"/>
      <c r="C103" s="13"/>
      <c r="D103" s="59" t="s">
        <v>19</v>
      </c>
      <c r="E103" s="60">
        <v>0</v>
      </c>
      <c r="F103" s="60">
        <v>0</v>
      </c>
      <c r="G103" s="15">
        <v>0</v>
      </c>
      <c r="H103" s="116"/>
    </row>
    <row r="104" spans="1:8" ht="15.75">
      <c r="A104" s="12"/>
      <c r="B104" s="124"/>
      <c r="C104" s="13"/>
      <c r="D104" s="59" t="s">
        <v>20</v>
      </c>
      <c r="E104" s="60">
        <v>0</v>
      </c>
      <c r="F104" s="60">
        <v>0</v>
      </c>
      <c r="G104" s="15">
        <v>0</v>
      </c>
      <c r="H104" s="116"/>
    </row>
    <row r="105" spans="1:8" ht="15.75">
      <c r="A105" s="16"/>
      <c r="B105" s="124"/>
      <c r="C105" s="13"/>
      <c r="D105" s="19" t="s">
        <v>22</v>
      </c>
      <c r="E105" s="64">
        <v>0</v>
      </c>
      <c r="F105" s="64">
        <v>0</v>
      </c>
      <c r="G105" s="28">
        <v>0</v>
      </c>
      <c r="H105" s="117"/>
    </row>
    <row r="106" spans="1:8" ht="15.75">
      <c r="A106" s="18" t="s">
        <v>45</v>
      </c>
      <c r="B106" s="125" t="s">
        <v>111</v>
      </c>
      <c r="C106" s="19"/>
      <c r="D106" s="53" t="s">
        <v>21</v>
      </c>
      <c r="E106" s="56">
        <f>SUM(E107:E110)</f>
        <v>7698469.26</v>
      </c>
      <c r="F106" s="56">
        <f>SUM(F107:F110)</f>
        <v>5671747.19</v>
      </c>
      <c r="G106" s="10">
        <f>F106/E106*100</f>
        <v>73.67370055589467</v>
      </c>
      <c r="H106" s="104"/>
    </row>
    <row r="107" spans="1:8" ht="15.75">
      <c r="A107" s="12"/>
      <c r="B107" s="124"/>
      <c r="C107" s="13"/>
      <c r="D107" s="59" t="s">
        <v>18</v>
      </c>
      <c r="E107" s="60">
        <v>7698469.26</v>
      </c>
      <c r="F107" s="60">
        <v>5671747.19</v>
      </c>
      <c r="G107" s="15">
        <f>F107/E107*100</f>
        <v>73.67370055589467</v>
      </c>
      <c r="H107" s="99"/>
    </row>
    <row r="108" spans="1:8" ht="19.5" customHeight="1">
      <c r="A108" s="12"/>
      <c r="B108" s="124"/>
      <c r="C108" s="13"/>
      <c r="D108" s="59" t="s">
        <v>19</v>
      </c>
      <c r="E108" s="60">
        <v>0</v>
      </c>
      <c r="F108" s="60">
        <v>0</v>
      </c>
      <c r="G108" s="15">
        <v>0</v>
      </c>
      <c r="H108" s="99"/>
    </row>
    <row r="109" spans="1:8" ht="22.5" customHeight="1">
      <c r="A109" s="12"/>
      <c r="B109" s="124"/>
      <c r="C109" s="13"/>
      <c r="D109" s="59" t="s">
        <v>20</v>
      </c>
      <c r="E109" s="60">
        <v>0</v>
      </c>
      <c r="F109" s="60">
        <v>0</v>
      </c>
      <c r="G109" s="15">
        <v>0</v>
      </c>
      <c r="H109" s="99"/>
    </row>
    <row r="110" spans="1:8" ht="15.75">
      <c r="A110" s="16"/>
      <c r="B110" s="126"/>
      <c r="C110" s="17"/>
      <c r="D110" s="59" t="s">
        <v>22</v>
      </c>
      <c r="E110" s="64">
        <v>0</v>
      </c>
      <c r="F110" s="64">
        <v>0</v>
      </c>
      <c r="G110" s="15">
        <v>0</v>
      </c>
      <c r="H110" s="100"/>
    </row>
    <row r="111" spans="1:8" ht="15.75">
      <c r="A111" s="12" t="s">
        <v>46</v>
      </c>
      <c r="B111" s="125" t="s">
        <v>112</v>
      </c>
      <c r="C111" s="19"/>
      <c r="D111" s="53" t="s">
        <v>21</v>
      </c>
      <c r="E111" s="56">
        <f>SUM(E112:E115)</f>
        <v>6468977.5</v>
      </c>
      <c r="F111" s="56">
        <f>SUM(F112:F115)</f>
        <v>4467410.71</v>
      </c>
      <c r="G111" s="10">
        <f>F111/E111*100</f>
        <v>69.05899286247325</v>
      </c>
      <c r="H111" s="104"/>
    </row>
    <row r="112" spans="1:8" ht="15.75">
      <c r="A112" s="12"/>
      <c r="B112" s="124"/>
      <c r="C112" s="13"/>
      <c r="D112" s="59" t="s">
        <v>18</v>
      </c>
      <c r="E112" s="60">
        <v>6468977.5</v>
      </c>
      <c r="F112" s="60">
        <v>4467410.71</v>
      </c>
      <c r="G112" s="15">
        <f>F112/E112*100</f>
        <v>69.05899286247325</v>
      </c>
      <c r="H112" s="99"/>
    </row>
    <row r="113" spans="1:8" ht="15.75">
      <c r="A113" s="12"/>
      <c r="B113" s="124"/>
      <c r="C113" s="13"/>
      <c r="D113" s="59" t="s">
        <v>19</v>
      </c>
      <c r="E113" s="60">
        <v>0</v>
      </c>
      <c r="F113" s="60">
        <v>0</v>
      </c>
      <c r="G113" s="15">
        <v>0</v>
      </c>
      <c r="H113" s="99"/>
    </row>
    <row r="114" spans="1:8" ht="15.75">
      <c r="A114" s="12"/>
      <c r="B114" s="124"/>
      <c r="C114" s="13"/>
      <c r="D114" s="59" t="s">
        <v>20</v>
      </c>
      <c r="E114" s="60">
        <v>0</v>
      </c>
      <c r="F114" s="60">
        <v>0</v>
      </c>
      <c r="G114" s="15">
        <v>0</v>
      </c>
      <c r="H114" s="99"/>
    </row>
    <row r="115" spans="1:8" ht="15.75">
      <c r="A115" s="16"/>
      <c r="B115" s="126"/>
      <c r="C115" s="17"/>
      <c r="D115" s="59" t="s">
        <v>22</v>
      </c>
      <c r="E115" s="60">
        <v>0</v>
      </c>
      <c r="F115" s="60">
        <v>0</v>
      </c>
      <c r="G115" s="15">
        <v>0</v>
      </c>
      <c r="H115" s="100"/>
    </row>
    <row r="116" spans="1:8" ht="15.75">
      <c r="A116" s="24"/>
      <c r="B116" s="24"/>
      <c r="C116" s="25"/>
      <c r="D116" s="25"/>
      <c r="E116" s="63"/>
      <c r="F116" s="63"/>
      <c r="G116" s="26"/>
      <c r="H116" s="27" t="s">
        <v>84</v>
      </c>
    </row>
    <row r="117" spans="1:8" ht="15.75" customHeight="1">
      <c r="A117" s="113" t="s">
        <v>0</v>
      </c>
      <c r="B117" s="113" t="s">
        <v>31</v>
      </c>
      <c r="C117" s="113" t="s">
        <v>93</v>
      </c>
      <c r="D117" s="139" t="s">
        <v>29</v>
      </c>
      <c r="E117" s="139"/>
      <c r="F117" s="139"/>
      <c r="G117" s="113" t="s">
        <v>95</v>
      </c>
      <c r="H117" s="113" t="s">
        <v>24</v>
      </c>
    </row>
    <row r="118" spans="1:8" ht="54.75" customHeight="1">
      <c r="A118" s="113"/>
      <c r="B118" s="113"/>
      <c r="C118" s="113"/>
      <c r="D118" s="7" t="s">
        <v>23</v>
      </c>
      <c r="E118" s="7" t="s">
        <v>94</v>
      </c>
      <c r="F118" s="7" t="s">
        <v>141</v>
      </c>
      <c r="G118" s="113"/>
      <c r="H118" s="113"/>
    </row>
    <row r="119" spans="1:8" ht="16.5" thickBot="1">
      <c r="A119" s="8" t="s">
        <v>1</v>
      </c>
      <c r="B119" s="8" t="s">
        <v>2</v>
      </c>
      <c r="C119" s="8" t="s">
        <v>3</v>
      </c>
      <c r="D119" s="8" t="s">
        <v>4</v>
      </c>
      <c r="E119" s="8" t="s">
        <v>5</v>
      </c>
      <c r="F119" s="8" t="s">
        <v>6</v>
      </c>
      <c r="G119" s="8" t="s">
        <v>7</v>
      </c>
      <c r="H119" s="97" t="s">
        <v>8</v>
      </c>
    </row>
    <row r="120" spans="1:8" ht="24" customHeight="1">
      <c r="A120" s="44" t="s">
        <v>47</v>
      </c>
      <c r="B120" s="180" t="s">
        <v>113</v>
      </c>
      <c r="C120" s="45"/>
      <c r="D120" s="52" t="s">
        <v>21</v>
      </c>
      <c r="E120" s="55">
        <f>SUM(E121:E124)</f>
        <v>20943614</v>
      </c>
      <c r="F120" s="55">
        <f>SUM(F121:F124)</f>
        <v>15664414.16</v>
      </c>
      <c r="G120" s="9">
        <f>F120/E120*100</f>
        <v>74.79327187752793</v>
      </c>
      <c r="H120" s="120" t="s">
        <v>144</v>
      </c>
    </row>
    <row r="121" spans="1:8" ht="29.25" customHeight="1">
      <c r="A121" s="12"/>
      <c r="B121" s="124"/>
      <c r="C121" s="13"/>
      <c r="D121" s="59" t="s">
        <v>18</v>
      </c>
      <c r="E121" s="60">
        <v>20943614</v>
      </c>
      <c r="F121" s="60">
        <v>15664414.16</v>
      </c>
      <c r="G121" s="15">
        <f>F121/E121*100</f>
        <v>74.79327187752793</v>
      </c>
      <c r="H121" s="112"/>
    </row>
    <row r="122" spans="1:10" ht="18" customHeight="1">
      <c r="A122" s="12"/>
      <c r="B122" s="124"/>
      <c r="C122" s="13"/>
      <c r="D122" s="59" t="s">
        <v>19</v>
      </c>
      <c r="E122" s="60">
        <v>0</v>
      </c>
      <c r="F122" s="60">
        <v>0</v>
      </c>
      <c r="G122" s="15">
        <v>0</v>
      </c>
      <c r="H122" s="112"/>
      <c r="J122" s="38"/>
    </row>
    <row r="123" spans="1:10" ht="30" customHeight="1">
      <c r="A123" s="12"/>
      <c r="B123" s="124"/>
      <c r="C123" s="13"/>
      <c r="D123" s="59" t="s">
        <v>20</v>
      </c>
      <c r="E123" s="67">
        <v>0</v>
      </c>
      <c r="F123" s="60">
        <v>0</v>
      </c>
      <c r="G123" s="15">
        <v>0</v>
      </c>
      <c r="H123" s="112"/>
      <c r="J123" s="36"/>
    </row>
    <row r="124" spans="1:8" ht="26.25" customHeight="1">
      <c r="A124" s="16"/>
      <c r="B124" s="124"/>
      <c r="C124" s="13"/>
      <c r="D124" s="19" t="s">
        <v>22</v>
      </c>
      <c r="E124" s="64">
        <v>0</v>
      </c>
      <c r="F124" s="64">
        <v>0</v>
      </c>
      <c r="G124" s="28">
        <v>0</v>
      </c>
      <c r="H124" s="105"/>
    </row>
    <row r="125" spans="1:8" ht="18" customHeight="1">
      <c r="A125" s="18" t="s">
        <v>48</v>
      </c>
      <c r="B125" s="125" t="s">
        <v>114</v>
      </c>
      <c r="C125" s="19"/>
      <c r="D125" s="53" t="s">
        <v>21</v>
      </c>
      <c r="E125" s="56">
        <f>SUM(E126:E129)</f>
        <v>32259990.02</v>
      </c>
      <c r="F125" s="56">
        <f>SUM(F126:F129)</f>
        <v>22113358.9</v>
      </c>
      <c r="G125" s="10">
        <f>F125/E125*100</f>
        <v>68.54732095791269</v>
      </c>
      <c r="H125" s="104"/>
    </row>
    <row r="126" spans="1:8" ht="15.75">
      <c r="A126" s="12"/>
      <c r="B126" s="124"/>
      <c r="C126" s="13"/>
      <c r="D126" s="59" t="s">
        <v>18</v>
      </c>
      <c r="E126" s="60">
        <v>32259990.02</v>
      </c>
      <c r="F126" s="60">
        <v>22113358.9</v>
      </c>
      <c r="G126" s="15">
        <f>F126/E126*100</f>
        <v>68.54732095791269</v>
      </c>
      <c r="H126" s="99"/>
    </row>
    <row r="127" spans="1:8" ht="15.75">
      <c r="A127" s="12"/>
      <c r="B127" s="124"/>
      <c r="C127" s="13"/>
      <c r="D127" s="59" t="s">
        <v>19</v>
      </c>
      <c r="E127" s="60">
        <v>0</v>
      </c>
      <c r="F127" s="60">
        <v>0</v>
      </c>
      <c r="G127" s="15">
        <v>0</v>
      </c>
      <c r="H127" s="99"/>
    </row>
    <row r="128" spans="1:8" ht="15.75">
      <c r="A128" s="12"/>
      <c r="B128" s="124"/>
      <c r="C128" s="13"/>
      <c r="D128" s="59" t="s">
        <v>20</v>
      </c>
      <c r="E128" s="60">
        <v>0</v>
      </c>
      <c r="F128" s="60">
        <v>0</v>
      </c>
      <c r="G128" s="15">
        <v>0</v>
      </c>
      <c r="H128" s="99"/>
    </row>
    <row r="129" spans="1:8" ht="15.75">
      <c r="A129" s="16"/>
      <c r="B129" s="126"/>
      <c r="C129" s="17"/>
      <c r="D129" s="59" t="s">
        <v>22</v>
      </c>
      <c r="E129" s="60">
        <v>0</v>
      </c>
      <c r="F129" s="60">
        <v>0</v>
      </c>
      <c r="G129" s="15">
        <v>0</v>
      </c>
      <c r="H129" s="100"/>
    </row>
    <row r="130" spans="1:8" ht="22.5" customHeight="1">
      <c r="A130" s="18" t="s">
        <v>49</v>
      </c>
      <c r="B130" s="125" t="s">
        <v>115</v>
      </c>
      <c r="C130" s="19"/>
      <c r="D130" s="53" t="s">
        <v>21</v>
      </c>
      <c r="E130" s="56">
        <f>SUM(E131:E134)</f>
        <v>9372720.5</v>
      </c>
      <c r="F130" s="56">
        <f>SUM(F131:F134)</f>
        <v>6709953.59</v>
      </c>
      <c r="G130" s="10">
        <f>F130/E130*100</f>
        <v>71.5902452228251</v>
      </c>
      <c r="H130" s="104"/>
    </row>
    <row r="131" spans="1:8" ht="22.5" customHeight="1">
      <c r="A131" s="20"/>
      <c r="B131" s="124"/>
      <c r="C131" s="13"/>
      <c r="D131" s="59" t="s">
        <v>18</v>
      </c>
      <c r="E131" s="60">
        <v>9372720.5</v>
      </c>
      <c r="F131" s="60">
        <v>6709953.59</v>
      </c>
      <c r="G131" s="15">
        <f>F131/E131*100</f>
        <v>71.5902452228251</v>
      </c>
      <c r="H131" s="99"/>
    </row>
    <row r="132" spans="1:8" ht="22.5" customHeight="1">
      <c r="A132" s="20"/>
      <c r="B132" s="124"/>
      <c r="C132" s="13"/>
      <c r="D132" s="59" t="s">
        <v>19</v>
      </c>
      <c r="E132" s="60">
        <v>0</v>
      </c>
      <c r="F132" s="60">
        <v>0</v>
      </c>
      <c r="G132" s="15">
        <v>0</v>
      </c>
      <c r="H132" s="99"/>
    </row>
    <row r="133" spans="1:8" ht="22.5" customHeight="1">
      <c r="A133" s="20"/>
      <c r="B133" s="124"/>
      <c r="C133" s="13"/>
      <c r="D133" s="59" t="s">
        <v>20</v>
      </c>
      <c r="E133" s="60">
        <v>0</v>
      </c>
      <c r="F133" s="60">
        <v>0</v>
      </c>
      <c r="G133" s="15">
        <v>0</v>
      </c>
      <c r="H133" s="99"/>
    </row>
    <row r="134" spans="1:8" ht="22.5" customHeight="1">
      <c r="A134" s="37"/>
      <c r="B134" s="126"/>
      <c r="C134" s="17"/>
      <c r="D134" s="59" t="s">
        <v>22</v>
      </c>
      <c r="E134" s="60">
        <v>0</v>
      </c>
      <c r="F134" s="60">
        <v>0</v>
      </c>
      <c r="G134" s="15">
        <v>0</v>
      </c>
      <c r="H134" s="100"/>
    </row>
    <row r="135" spans="1:8" ht="25.5" customHeight="1">
      <c r="A135" s="18" t="s">
        <v>116</v>
      </c>
      <c r="B135" s="125" t="s">
        <v>138</v>
      </c>
      <c r="C135" s="19"/>
      <c r="D135" s="53" t="s">
        <v>21</v>
      </c>
      <c r="E135" s="56">
        <f>SUM(E136:E139)</f>
        <v>713919.99</v>
      </c>
      <c r="F135" s="56">
        <f>SUM(F136:F139)</f>
        <v>157250</v>
      </c>
      <c r="G135" s="10">
        <f>F135/E135*100</f>
        <v>22.026277762582332</v>
      </c>
      <c r="H135" s="108" t="s">
        <v>154</v>
      </c>
    </row>
    <row r="136" spans="1:8" ht="19.5" customHeight="1">
      <c r="A136" s="20"/>
      <c r="B136" s="124"/>
      <c r="C136" s="13"/>
      <c r="D136" s="59" t="s">
        <v>18</v>
      </c>
      <c r="E136" s="60">
        <v>713919.99</v>
      </c>
      <c r="F136" s="60">
        <v>157250</v>
      </c>
      <c r="G136" s="15">
        <f>F136/E136*100</f>
        <v>22.026277762582332</v>
      </c>
      <c r="H136" s="109"/>
    </row>
    <row r="137" spans="1:8" ht="19.5" customHeight="1">
      <c r="A137" s="20"/>
      <c r="B137" s="124"/>
      <c r="C137" s="13"/>
      <c r="D137" s="59" t="s">
        <v>19</v>
      </c>
      <c r="E137" s="60">
        <v>0</v>
      </c>
      <c r="F137" s="60">
        <v>0</v>
      </c>
      <c r="G137" s="15">
        <v>0</v>
      </c>
      <c r="H137" s="109"/>
    </row>
    <row r="138" spans="1:8" ht="22.5" customHeight="1">
      <c r="A138" s="20"/>
      <c r="B138" s="124"/>
      <c r="C138" s="13"/>
      <c r="D138" s="59" t="s">
        <v>20</v>
      </c>
      <c r="E138" s="60">
        <v>0</v>
      </c>
      <c r="F138" s="60">
        <v>0</v>
      </c>
      <c r="G138" s="15">
        <v>0</v>
      </c>
      <c r="H138" s="109"/>
    </row>
    <row r="139" spans="1:8" ht="19.5" customHeight="1" thickBot="1">
      <c r="A139" s="21"/>
      <c r="B139" s="140"/>
      <c r="C139" s="22"/>
      <c r="D139" s="61" t="s">
        <v>22</v>
      </c>
      <c r="E139" s="62">
        <v>0</v>
      </c>
      <c r="F139" s="62">
        <v>0</v>
      </c>
      <c r="G139" s="23">
        <v>0</v>
      </c>
      <c r="H139" s="110"/>
    </row>
    <row r="140" spans="1:8" ht="15.75">
      <c r="A140" s="24"/>
      <c r="B140" s="24"/>
      <c r="C140" s="25"/>
      <c r="D140" s="25"/>
      <c r="E140" s="63"/>
      <c r="F140" s="63"/>
      <c r="G140" s="26"/>
      <c r="H140" s="27" t="s">
        <v>85</v>
      </c>
    </row>
    <row r="141" spans="1:8" ht="20.25" customHeight="1">
      <c r="A141" s="113" t="s">
        <v>0</v>
      </c>
      <c r="B141" s="113" t="s">
        <v>31</v>
      </c>
      <c r="C141" s="113" t="s">
        <v>93</v>
      </c>
      <c r="D141" s="139" t="s">
        <v>29</v>
      </c>
      <c r="E141" s="139"/>
      <c r="F141" s="139"/>
      <c r="G141" s="113" t="s">
        <v>95</v>
      </c>
      <c r="H141" s="113" t="s">
        <v>24</v>
      </c>
    </row>
    <row r="142" spans="1:8" ht="47.25" customHeight="1">
      <c r="A142" s="113"/>
      <c r="B142" s="113"/>
      <c r="C142" s="113"/>
      <c r="D142" s="7" t="s">
        <v>23</v>
      </c>
      <c r="E142" s="7" t="s">
        <v>94</v>
      </c>
      <c r="F142" s="7" t="s">
        <v>141</v>
      </c>
      <c r="G142" s="113"/>
      <c r="H142" s="113"/>
    </row>
    <row r="143" spans="1:8" ht="16.5" thickBot="1">
      <c r="A143" s="8" t="s">
        <v>1</v>
      </c>
      <c r="B143" s="8" t="s">
        <v>2</v>
      </c>
      <c r="C143" s="8" t="s">
        <v>3</v>
      </c>
      <c r="D143" s="8" t="s">
        <v>4</v>
      </c>
      <c r="E143" s="8" t="s">
        <v>5</v>
      </c>
      <c r="F143" s="8" t="s">
        <v>6</v>
      </c>
      <c r="G143" s="8" t="s">
        <v>7</v>
      </c>
      <c r="H143" s="8" t="s">
        <v>8</v>
      </c>
    </row>
    <row r="144" spans="1:8" ht="21.75" customHeight="1">
      <c r="A144" s="147" t="s">
        <v>7</v>
      </c>
      <c r="B144" s="132" t="s">
        <v>117</v>
      </c>
      <c r="C144" s="129" t="s">
        <v>10</v>
      </c>
      <c r="D144" s="52" t="s">
        <v>21</v>
      </c>
      <c r="E144" s="55">
        <f>SUM(E145:E148)</f>
        <v>142383017.57999998</v>
      </c>
      <c r="F144" s="55">
        <f>SUM(F145:F148)</f>
        <v>87144013.36</v>
      </c>
      <c r="G144" s="9">
        <f>F144/E144*100</f>
        <v>61.203937689434674</v>
      </c>
      <c r="H144" s="111"/>
    </row>
    <row r="145" spans="1:8" ht="21.75" customHeight="1">
      <c r="A145" s="148"/>
      <c r="B145" s="127"/>
      <c r="C145" s="130"/>
      <c r="D145" s="53" t="s">
        <v>18</v>
      </c>
      <c r="E145" s="56">
        <f aca="true" t="shared" si="6" ref="E145:F148">E150+E155+E160+E169+E174+E179+E184</f>
        <v>136017755.57999998</v>
      </c>
      <c r="F145" s="56">
        <f t="shared" si="6"/>
        <v>86673259.56</v>
      </c>
      <c r="G145" s="10">
        <f>F145/E145*100</f>
        <v>63.72201863676716</v>
      </c>
      <c r="H145" s="112"/>
    </row>
    <row r="146" spans="1:8" ht="21.75" customHeight="1">
      <c r="A146" s="148"/>
      <c r="B146" s="127"/>
      <c r="C146" s="130"/>
      <c r="D146" s="53" t="s">
        <v>19</v>
      </c>
      <c r="E146" s="56">
        <f t="shared" si="6"/>
        <v>2879046</v>
      </c>
      <c r="F146" s="56">
        <f t="shared" si="6"/>
        <v>470753.8</v>
      </c>
      <c r="G146" s="10">
        <f>F146/E146*100</f>
        <v>16.35103433567925</v>
      </c>
      <c r="H146" s="112"/>
    </row>
    <row r="147" spans="1:8" ht="15.75" customHeight="1">
      <c r="A147" s="148"/>
      <c r="B147" s="127"/>
      <c r="C147" s="130"/>
      <c r="D147" s="53" t="s">
        <v>20</v>
      </c>
      <c r="E147" s="56">
        <f t="shared" si="6"/>
        <v>373805</v>
      </c>
      <c r="F147" s="56">
        <f t="shared" si="6"/>
        <v>0</v>
      </c>
      <c r="G147" s="10">
        <v>0</v>
      </c>
      <c r="H147" s="112"/>
    </row>
    <row r="148" spans="1:8" ht="21.75" customHeight="1">
      <c r="A148" s="149"/>
      <c r="B148" s="144"/>
      <c r="C148" s="131"/>
      <c r="D148" s="53" t="s">
        <v>22</v>
      </c>
      <c r="E148" s="56">
        <f t="shared" si="6"/>
        <v>3112411</v>
      </c>
      <c r="F148" s="56">
        <f t="shared" si="6"/>
        <v>0</v>
      </c>
      <c r="G148" s="10">
        <v>0</v>
      </c>
      <c r="H148" s="112"/>
    </row>
    <row r="149" spans="1:11" ht="25.5" customHeight="1">
      <c r="A149" s="12" t="s">
        <v>65</v>
      </c>
      <c r="B149" s="124" t="s">
        <v>118</v>
      </c>
      <c r="C149" s="13"/>
      <c r="D149" s="51" t="s">
        <v>21</v>
      </c>
      <c r="E149" s="58">
        <f>SUM(E150:E153)</f>
        <v>24330500.7</v>
      </c>
      <c r="F149" s="58">
        <f>SUM(F150:F153)</f>
        <v>13202335.74</v>
      </c>
      <c r="G149" s="14">
        <f>F149/E149*100</f>
        <v>54.262490948244235</v>
      </c>
      <c r="H149" s="108" t="s">
        <v>148</v>
      </c>
      <c r="K149" s="42"/>
    </row>
    <row r="150" spans="1:11" ht="20.25" customHeight="1">
      <c r="A150" s="12"/>
      <c r="B150" s="124"/>
      <c r="C150" s="13"/>
      <c r="D150" s="59" t="s">
        <v>18</v>
      </c>
      <c r="E150" s="60">
        <v>24330500.7</v>
      </c>
      <c r="F150" s="60">
        <v>13202335.74</v>
      </c>
      <c r="G150" s="15">
        <f>F150/E150*100</f>
        <v>54.262490948244235</v>
      </c>
      <c r="H150" s="109"/>
      <c r="K150" s="42"/>
    </row>
    <row r="151" spans="1:8" ht="27" customHeight="1">
      <c r="A151" s="12"/>
      <c r="B151" s="124"/>
      <c r="C151" s="13"/>
      <c r="D151" s="59" t="s">
        <v>19</v>
      </c>
      <c r="E151" s="60">
        <v>0</v>
      </c>
      <c r="F151" s="60">
        <v>0</v>
      </c>
      <c r="G151" s="15">
        <v>0</v>
      </c>
      <c r="H151" s="109"/>
    </row>
    <row r="152" spans="1:8" ht="24" customHeight="1">
      <c r="A152" s="12"/>
      <c r="B152" s="124"/>
      <c r="C152" s="13"/>
      <c r="D152" s="59" t="s">
        <v>20</v>
      </c>
      <c r="E152" s="60">
        <v>0</v>
      </c>
      <c r="F152" s="60">
        <v>0</v>
      </c>
      <c r="G152" s="15">
        <v>0</v>
      </c>
      <c r="H152" s="109"/>
    </row>
    <row r="153" spans="1:11" ht="26.25" customHeight="1">
      <c r="A153" s="12"/>
      <c r="B153" s="126"/>
      <c r="C153" s="17"/>
      <c r="D153" s="59" t="s">
        <v>22</v>
      </c>
      <c r="E153" s="60">
        <v>0</v>
      </c>
      <c r="F153" s="60">
        <v>0</v>
      </c>
      <c r="G153" s="15">
        <v>0</v>
      </c>
      <c r="H153" s="110"/>
      <c r="K153" s="46"/>
    </row>
    <row r="154" spans="1:8" ht="18.75" customHeight="1">
      <c r="A154" s="18" t="s">
        <v>66</v>
      </c>
      <c r="B154" s="124" t="s">
        <v>119</v>
      </c>
      <c r="C154" s="13"/>
      <c r="D154" s="51" t="s">
        <v>21</v>
      </c>
      <c r="E154" s="58">
        <f>SUM(E155:E158)</f>
        <v>1171757.21</v>
      </c>
      <c r="F154" s="58">
        <f>SUM(F155:F158)</f>
        <v>0</v>
      </c>
      <c r="G154" s="14">
        <f aca="true" t="shared" si="7" ref="G154:G160">F154/E154*100</f>
        <v>0</v>
      </c>
      <c r="H154" s="108" t="s">
        <v>155</v>
      </c>
    </row>
    <row r="155" spans="1:8" ht="19.5" customHeight="1">
      <c r="A155" s="12"/>
      <c r="B155" s="124"/>
      <c r="C155" s="13"/>
      <c r="D155" s="59" t="s">
        <v>18</v>
      </c>
      <c r="E155" s="60">
        <v>1171757.21</v>
      </c>
      <c r="F155" s="60">
        <v>0</v>
      </c>
      <c r="G155" s="15">
        <f t="shared" si="7"/>
        <v>0</v>
      </c>
      <c r="H155" s="109"/>
    </row>
    <row r="156" spans="1:8" ht="21.75" customHeight="1">
      <c r="A156" s="12"/>
      <c r="B156" s="124"/>
      <c r="C156" s="13"/>
      <c r="D156" s="59" t="s">
        <v>19</v>
      </c>
      <c r="E156" s="60">
        <v>0</v>
      </c>
      <c r="F156" s="60">
        <v>0</v>
      </c>
      <c r="G156" s="15">
        <v>0</v>
      </c>
      <c r="H156" s="109"/>
    </row>
    <row r="157" spans="1:8" ht="16.5" customHeight="1">
      <c r="A157" s="12"/>
      <c r="B157" s="124"/>
      <c r="C157" s="13"/>
      <c r="D157" s="59" t="s">
        <v>20</v>
      </c>
      <c r="E157" s="60">
        <v>0</v>
      </c>
      <c r="F157" s="60">
        <v>0</v>
      </c>
      <c r="G157" s="15">
        <v>0</v>
      </c>
      <c r="H157" s="109"/>
    </row>
    <row r="158" spans="1:8" ht="21.75" customHeight="1">
      <c r="A158" s="16"/>
      <c r="B158" s="124"/>
      <c r="C158" s="13"/>
      <c r="D158" s="19" t="s">
        <v>22</v>
      </c>
      <c r="E158" s="64">
        <v>0</v>
      </c>
      <c r="F158" s="60">
        <v>0</v>
      </c>
      <c r="G158" s="15">
        <v>0</v>
      </c>
      <c r="H158" s="110"/>
    </row>
    <row r="159" spans="1:8" ht="21" customHeight="1">
      <c r="A159" s="18" t="s">
        <v>67</v>
      </c>
      <c r="B159" s="125" t="s">
        <v>120</v>
      </c>
      <c r="C159" s="19"/>
      <c r="D159" s="53" t="s">
        <v>21</v>
      </c>
      <c r="E159" s="56">
        <f>SUM(E160:E163)</f>
        <v>28148327.1</v>
      </c>
      <c r="F159" s="56">
        <f>SUM(F160:F163)</f>
        <v>17759103.05</v>
      </c>
      <c r="G159" s="10">
        <f t="shared" si="7"/>
        <v>63.091149207229435</v>
      </c>
      <c r="H159" s="108" t="s">
        <v>163</v>
      </c>
    </row>
    <row r="160" spans="1:8" ht="21" customHeight="1">
      <c r="A160" s="12"/>
      <c r="B160" s="124"/>
      <c r="C160" s="13"/>
      <c r="D160" s="59" t="s">
        <v>18</v>
      </c>
      <c r="E160" s="60">
        <v>28148327.1</v>
      </c>
      <c r="F160" s="60">
        <v>17759103.05</v>
      </c>
      <c r="G160" s="15">
        <f t="shared" si="7"/>
        <v>63.091149207229435</v>
      </c>
      <c r="H160" s="109"/>
    </row>
    <row r="161" spans="1:8" ht="21" customHeight="1">
      <c r="A161" s="12"/>
      <c r="B161" s="124"/>
      <c r="C161" s="13"/>
      <c r="D161" s="59" t="s">
        <v>19</v>
      </c>
      <c r="E161" s="60">
        <v>0</v>
      </c>
      <c r="F161" s="60">
        <v>0</v>
      </c>
      <c r="G161" s="15">
        <v>0</v>
      </c>
      <c r="H161" s="109"/>
    </row>
    <row r="162" spans="1:8" ht="18" customHeight="1">
      <c r="A162" s="12"/>
      <c r="B162" s="124"/>
      <c r="C162" s="13"/>
      <c r="D162" s="59" t="s">
        <v>20</v>
      </c>
      <c r="E162" s="60">
        <v>0</v>
      </c>
      <c r="F162" s="60">
        <v>0</v>
      </c>
      <c r="G162" s="15">
        <v>0</v>
      </c>
      <c r="H162" s="109"/>
    </row>
    <row r="163" spans="1:8" ht="21" customHeight="1">
      <c r="A163" s="16"/>
      <c r="B163" s="126"/>
      <c r="C163" s="17"/>
      <c r="D163" s="59" t="s">
        <v>22</v>
      </c>
      <c r="E163" s="60">
        <v>0</v>
      </c>
      <c r="F163" s="60">
        <v>0</v>
      </c>
      <c r="G163" s="15">
        <v>0</v>
      </c>
      <c r="H163" s="110"/>
    </row>
    <row r="164" spans="1:8" ht="15.75">
      <c r="A164" s="24"/>
      <c r="B164" s="24"/>
      <c r="C164" s="25"/>
      <c r="D164" s="25"/>
      <c r="E164" s="63"/>
      <c r="F164" s="63"/>
      <c r="G164" s="26"/>
      <c r="H164" s="27" t="s">
        <v>86</v>
      </c>
    </row>
    <row r="165" spans="1:8" ht="26.25" customHeight="1">
      <c r="A165" s="113" t="s">
        <v>0</v>
      </c>
      <c r="B165" s="113" t="s">
        <v>31</v>
      </c>
      <c r="C165" s="113" t="s">
        <v>93</v>
      </c>
      <c r="D165" s="139" t="s">
        <v>29</v>
      </c>
      <c r="E165" s="139"/>
      <c r="F165" s="139"/>
      <c r="G165" s="113" t="s">
        <v>95</v>
      </c>
      <c r="H165" s="113" t="s">
        <v>24</v>
      </c>
    </row>
    <row r="166" spans="1:8" ht="51.75" customHeight="1">
      <c r="A166" s="113"/>
      <c r="B166" s="113"/>
      <c r="C166" s="113"/>
      <c r="D166" s="7" t="s">
        <v>23</v>
      </c>
      <c r="E166" s="7" t="s">
        <v>94</v>
      </c>
      <c r="F166" s="7" t="s">
        <v>141</v>
      </c>
      <c r="G166" s="113"/>
      <c r="H166" s="113"/>
    </row>
    <row r="167" spans="1:8" ht="15.75">
      <c r="A167" s="29" t="s">
        <v>1</v>
      </c>
      <c r="B167" s="8" t="s">
        <v>2</v>
      </c>
      <c r="C167" s="8" t="s">
        <v>3</v>
      </c>
      <c r="D167" s="8" t="s">
        <v>4</v>
      </c>
      <c r="E167" s="8" t="s">
        <v>5</v>
      </c>
      <c r="F167" s="8" t="s">
        <v>6</v>
      </c>
      <c r="G167" s="8" t="s">
        <v>7</v>
      </c>
      <c r="H167" s="8" t="s">
        <v>8</v>
      </c>
    </row>
    <row r="168" spans="1:8" ht="20.25" customHeight="1">
      <c r="A168" s="12" t="s">
        <v>68</v>
      </c>
      <c r="B168" s="125" t="s">
        <v>121</v>
      </c>
      <c r="C168" s="19"/>
      <c r="D168" s="53" t="s">
        <v>21</v>
      </c>
      <c r="E168" s="56">
        <f>SUM(E169:E172)</f>
        <v>39024679.4</v>
      </c>
      <c r="F168" s="56">
        <f>SUM(F169:F172)</f>
        <v>24987915.74</v>
      </c>
      <c r="G168" s="10">
        <f aca="true" t="shared" si="8" ref="G168:G174">F168/E168*100</f>
        <v>64.03105963760973</v>
      </c>
      <c r="H168" s="108" t="s">
        <v>164</v>
      </c>
    </row>
    <row r="169" spans="1:8" ht="20.25" customHeight="1">
      <c r="A169" s="12"/>
      <c r="B169" s="124"/>
      <c r="C169" s="13"/>
      <c r="D169" s="59" t="s">
        <v>18</v>
      </c>
      <c r="E169" s="60">
        <v>37585189.4</v>
      </c>
      <c r="F169" s="60">
        <v>24987915.74</v>
      </c>
      <c r="G169" s="15">
        <f t="shared" si="8"/>
        <v>66.4834104574181</v>
      </c>
      <c r="H169" s="109"/>
    </row>
    <row r="170" spans="1:8" ht="20.25" customHeight="1">
      <c r="A170" s="12"/>
      <c r="B170" s="124"/>
      <c r="C170" s="13"/>
      <c r="D170" s="59" t="s">
        <v>19</v>
      </c>
      <c r="E170" s="60">
        <v>1439490</v>
      </c>
      <c r="F170" s="60">
        <v>0</v>
      </c>
      <c r="G170" s="15">
        <f t="shared" si="8"/>
        <v>0</v>
      </c>
      <c r="H170" s="109"/>
    </row>
    <row r="171" spans="1:8" ht="20.25" customHeight="1">
      <c r="A171" s="12"/>
      <c r="B171" s="124"/>
      <c r="C171" s="13"/>
      <c r="D171" s="59" t="s">
        <v>20</v>
      </c>
      <c r="E171" s="60">
        <v>0</v>
      </c>
      <c r="F171" s="60">
        <v>0</v>
      </c>
      <c r="G171" s="15">
        <v>0</v>
      </c>
      <c r="H171" s="109"/>
    </row>
    <row r="172" spans="1:8" ht="20.25" customHeight="1">
      <c r="A172" s="12"/>
      <c r="B172" s="126"/>
      <c r="C172" s="17"/>
      <c r="D172" s="59" t="s">
        <v>22</v>
      </c>
      <c r="E172" s="60">
        <v>0</v>
      </c>
      <c r="F172" s="60">
        <v>0</v>
      </c>
      <c r="G172" s="15">
        <v>0</v>
      </c>
      <c r="H172" s="110"/>
    </row>
    <row r="173" spans="1:8" ht="20.25" customHeight="1">
      <c r="A173" s="18" t="s">
        <v>69</v>
      </c>
      <c r="B173" s="124" t="s">
        <v>122</v>
      </c>
      <c r="C173" s="13"/>
      <c r="D173" s="51" t="s">
        <v>21</v>
      </c>
      <c r="E173" s="58">
        <f>SUM(E174:E177)</f>
        <v>15445515.5</v>
      </c>
      <c r="F173" s="58">
        <f>SUM(F174:F177)</f>
        <v>10941665.08</v>
      </c>
      <c r="G173" s="14">
        <f t="shared" si="8"/>
        <v>70.84040076227951</v>
      </c>
      <c r="H173" s="101"/>
    </row>
    <row r="174" spans="1:8" ht="20.25" customHeight="1">
      <c r="A174" s="12"/>
      <c r="B174" s="124"/>
      <c r="C174" s="13"/>
      <c r="D174" s="59" t="s">
        <v>18</v>
      </c>
      <c r="E174" s="60">
        <v>15445515.5</v>
      </c>
      <c r="F174" s="60">
        <v>10941665.08</v>
      </c>
      <c r="G174" s="15">
        <f t="shared" si="8"/>
        <v>70.84040076227951</v>
      </c>
      <c r="H174" s="102"/>
    </row>
    <row r="175" spans="1:8" ht="20.25" customHeight="1">
      <c r="A175" s="12"/>
      <c r="B175" s="124"/>
      <c r="C175" s="13"/>
      <c r="D175" s="59" t="s">
        <v>19</v>
      </c>
      <c r="E175" s="60">
        <v>0</v>
      </c>
      <c r="F175" s="60">
        <v>0</v>
      </c>
      <c r="G175" s="15">
        <v>0</v>
      </c>
      <c r="H175" s="102"/>
    </row>
    <row r="176" spans="1:8" ht="20.25" customHeight="1">
      <c r="A176" s="12"/>
      <c r="B176" s="124"/>
      <c r="C176" s="13"/>
      <c r="D176" s="59" t="s">
        <v>20</v>
      </c>
      <c r="E176" s="60">
        <v>0</v>
      </c>
      <c r="F176" s="60">
        <v>0</v>
      </c>
      <c r="G176" s="15">
        <v>0</v>
      </c>
      <c r="H176" s="102"/>
    </row>
    <row r="177" spans="1:8" ht="20.25" customHeight="1">
      <c r="A177" s="16"/>
      <c r="B177" s="124"/>
      <c r="C177" s="13"/>
      <c r="D177" s="19" t="s">
        <v>22</v>
      </c>
      <c r="E177" s="64">
        <v>0</v>
      </c>
      <c r="F177" s="64">
        <v>0</v>
      </c>
      <c r="G177" s="15">
        <v>0</v>
      </c>
      <c r="H177" s="103"/>
    </row>
    <row r="178" spans="1:8" ht="20.25" customHeight="1">
      <c r="A178" s="18" t="s">
        <v>70</v>
      </c>
      <c r="B178" s="125" t="s">
        <v>123</v>
      </c>
      <c r="C178" s="19"/>
      <c r="D178" s="53" t="s">
        <v>21</v>
      </c>
      <c r="E178" s="56">
        <f>SUM(E179:E182)</f>
        <v>29752915.67</v>
      </c>
      <c r="F178" s="56">
        <f>SUM(F179:F182)</f>
        <v>20252993.75</v>
      </c>
      <c r="G178" s="10">
        <f>F178/E178*100</f>
        <v>68.070618606368</v>
      </c>
      <c r="H178" s="101"/>
    </row>
    <row r="179" spans="1:8" ht="20.25" customHeight="1">
      <c r="A179" s="20"/>
      <c r="B179" s="124"/>
      <c r="C179" s="13"/>
      <c r="D179" s="59" t="s">
        <v>18</v>
      </c>
      <c r="E179" s="60">
        <v>29065815.67</v>
      </c>
      <c r="F179" s="60">
        <v>19782239.95</v>
      </c>
      <c r="G179" s="15">
        <f>F179/E179*100</f>
        <v>68.06015759061613</v>
      </c>
      <c r="H179" s="102"/>
    </row>
    <row r="180" spans="1:8" ht="20.25" customHeight="1">
      <c r="A180" s="20"/>
      <c r="B180" s="124"/>
      <c r="C180" s="13"/>
      <c r="D180" s="59" t="s">
        <v>19</v>
      </c>
      <c r="E180" s="60">
        <v>687100</v>
      </c>
      <c r="F180" s="60">
        <v>470753.8</v>
      </c>
      <c r="G180" s="15">
        <f>F180/E180*100</f>
        <v>68.51314219182069</v>
      </c>
      <c r="H180" s="102"/>
    </row>
    <row r="181" spans="1:8" ht="20.25" customHeight="1">
      <c r="A181" s="20"/>
      <c r="B181" s="124"/>
      <c r="C181" s="13"/>
      <c r="D181" s="59" t="s">
        <v>20</v>
      </c>
      <c r="E181" s="60">
        <v>0</v>
      </c>
      <c r="F181" s="60">
        <v>0</v>
      </c>
      <c r="G181" s="15">
        <v>0</v>
      </c>
      <c r="H181" s="102"/>
    </row>
    <row r="182" spans="1:8" ht="20.25" customHeight="1">
      <c r="A182" s="37"/>
      <c r="B182" s="126"/>
      <c r="C182" s="17"/>
      <c r="D182" s="59" t="s">
        <v>22</v>
      </c>
      <c r="E182" s="60">
        <v>0</v>
      </c>
      <c r="F182" s="60">
        <v>0</v>
      </c>
      <c r="G182" s="15">
        <v>0</v>
      </c>
      <c r="H182" s="103"/>
    </row>
    <row r="183" spans="1:11" ht="20.25" customHeight="1">
      <c r="A183" s="12" t="s">
        <v>139</v>
      </c>
      <c r="B183" s="124" t="s">
        <v>140</v>
      </c>
      <c r="C183" s="13"/>
      <c r="D183" s="51" t="s">
        <v>21</v>
      </c>
      <c r="E183" s="58">
        <f>SUM(E184:E187)</f>
        <v>4509322</v>
      </c>
      <c r="F183" s="58">
        <f>SUM(F184:F187)</f>
        <v>0</v>
      </c>
      <c r="G183" s="14">
        <f>F183/E183*100</f>
        <v>0</v>
      </c>
      <c r="H183" s="108" t="s">
        <v>156</v>
      </c>
      <c r="J183" s="114"/>
      <c r="K183" s="114"/>
    </row>
    <row r="184" spans="1:11" ht="20.25" customHeight="1">
      <c r="A184" s="20"/>
      <c r="B184" s="124"/>
      <c r="C184" s="13"/>
      <c r="D184" s="59" t="s">
        <v>18</v>
      </c>
      <c r="E184" s="60">
        <v>270650</v>
      </c>
      <c r="F184" s="60">
        <v>0</v>
      </c>
      <c r="G184" s="15">
        <f>F184/E184*100</f>
        <v>0</v>
      </c>
      <c r="H184" s="109"/>
      <c r="J184" s="114"/>
      <c r="K184" s="114"/>
    </row>
    <row r="185" spans="1:11" ht="20.25" customHeight="1">
      <c r="A185" s="20"/>
      <c r="B185" s="124"/>
      <c r="C185" s="13"/>
      <c r="D185" s="59" t="s">
        <v>19</v>
      </c>
      <c r="E185" s="60">
        <v>752456</v>
      </c>
      <c r="F185" s="60">
        <v>0</v>
      </c>
      <c r="G185" s="15">
        <v>0</v>
      </c>
      <c r="H185" s="109"/>
      <c r="J185" s="114"/>
      <c r="K185" s="114"/>
    </row>
    <row r="186" spans="1:11" ht="20.25" customHeight="1">
      <c r="A186" s="20"/>
      <c r="B186" s="124"/>
      <c r="C186" s="13"/>
      <c r="D186" s="59" t="s">
        <v>20</v>
      </c>
      <c r="E186" s="60">
        <v>373805</v>
      </c>
      <c r="F186" s="60">
        <v>0</v>
      </c>
      <c r="G186" s="15">
        <v>0</v>
      </c>
      <c r="H186" s="109"/>
      <c r="J186" s="114"/>
      <c r="K186" s="114"/>
    </row>
    <row r="187" spans="1:11" ht="20.25" customHeight="1" thickBot="1">
      <c r="A187" s="21"/>
      <c r="B187" s="140"/>
      <c r="C187" s="22"/>
      <c r="D187" s="61" t="s">
        <v>22</v>
      </c>
      <c r="E187" s="62">
        <v>3112411</v>
      </c>
      <c r="F187" s="62">
        <v>0</v>
      </c>
      <c r="G187" s="23">
        <f>F187/E187*100</f>
        <v>0</v>
      </c>
      <c r="H187" s="110"/>
      <c r="J187" s="114"/>
      <c r="K187" s="114"/>
    </row>
    <row r="188" spans="1:8" ht="20.25" customHeight="1">
      <c r="A188" s="24"/>
      <c r="B188" s="24"/>
      <c r="C188" s="25"/>
      <c r="D188" s="25"/>
      <c r="E188" s="63"/>
      <c r="F188" s="63"/>
      <c r="G188" s="26"/>
      <c r="H188" s="27" t="s">
        <v>87</v>
      </c>
    </row>
    <row r="189" spans="1:8" ht="20.25" customHeight="1">
      <c r="A189" s="113" t="s">
        <v>0</v>
      </c>
      <c r="B189" s="113" t="s">
        <v>31</v>
      </c>
      <c r="C189" s="113" t="s">
        <v>93</v>
      </c>
      <c r="D189" s="139" t="s">
        <v>29</v>
      </c>
      <c r="E189" s="139"/>
      <c r="F189" s="139"/>
      <c r="G189" s="113" t="s">
        <v>95</v>
      </c>
      <c r="H189" s="113" t="s">
        <v>24</v>
      </c>
    </row>
    <row r="190" spans="1:8" ht="51" customHeight="1">
      <c r="A190" s="113"/>
      <c r="B190" s="113"/>
      <c r="C190" s="113"/>
      <c r="D190" s="7" t="s">
        <v>23</v>
      </c>
      <c r="E190" s="7" t="s">
        <v>94</v>
      </c>
      <c r="F190" s="7" t="s">
        <v>141</v>
      </c>
      <c r="G190" s="113"/>
      <c r="H190" s="113"/>
    </row>
    <row r="191" spans="1:8" ht="20.25" customHeight="1" thickBot="1">
      <c r="A191" s="8" t="s">
        <v>1</v>
      </c>
      <c r="B191" s="8" t="s">
        <v>2</v>
      </c>
      <c r="C191" s="8" t="s">
        <v>3</v>
      </c>
      <c r="D191" s="8" t="s">
        <v>4</v>
      </c>
      <c r="E191" s="8" t="s">
        <v>5</v>
      </c>
      <c r="F191" s="8" t="s">
        <v>6</v>
      </c>
      <c r="G191" s="8" t="s">
        <v>7</v>
      </c>
      <c r="H191" s="8" t="s">
        <v>8</v>
      </c>
    </row>
    <row r="192" spans="1:8" ht="20.25" customHeight="1">
      <c r="A192" s="147" t="s">
        <v>8</v>
      </c>
      <c r="B192" s="132" t="s">
        <v>124</v>
      </c>
      <c r="C192" s="129" t="s">
        <v>10</v>
      </c>
      <c r="D192" s="52" t="s">
        <v>21</v>
      </c>
      <c r="E192" s="55">
        <f>SUM(E193:E196)</f>
        <v>17200000</v>
      </c>
      <c r="F192" s="55">
        <f>SUM(F193:F196)</f>
        <v>0</v>
      </c>
      <c r="G192" s="9">
        <f>F192/E192*100</f>
        <v>0</v>
      </c>
      <c r="H192" s="136" t="s">
        <v>157</v>
      </c>
    </row>
    <row r="193" spans="1:8" ht="26.25" customHeight="1">
      <c r="A193" s="148"/>
      <c r="B193" s="127"/>
      <c r="C193" s="130"/>
      <c r="D193" s="53" t="s">
        <v>18</v>
      </c>
      <c r="E193" s="56">
        <v>17200000</v>
      </c>
      <c r="F193" s="56">
        <v>0</v>
      </c>
      <c r="G193" s="10">
        <f>F193/E193*100</f>
        <v>0</v>
      </c>
      <c r="H193" s="109"/>
    </row>
    <row r="194" spans="1:8" ht="24.75" customHeight="1">
      <c r="A194" s="148"/>
      <c r="B194" s="127"/>
      <c r="C194" s="130"/>
      <c r="D194" s="53" t="s">
        <v>19</v>
      </c>
      <c r="E194" s="56">
        <v>0</v>
      </c>
      <c r="F194" s="56">
        <v>0</v>
      </c>
      <c r="G194" s="10">
        <v>0</v>
      </c>
      <c r="H194" s="109"/>
    </row>
    <row r="195" spans="1:8" ht="24.75" customHeight="1">
      <c r="A195" s="148"/>
      <c r="B195" s="127"/>
      <c r="C195" s="130"/>
      <c r="D195" s="53" t="s">
        <v>20</v>
      </c>
      <c r="E195" s="56">
        <v>0</v>
      </c>
      <c r="F195" s="56">
        <v>0</v>
      </c>
      <c r="G195" s="10">
        <v>0</v>
      </c>
      <c r="H195" s="109"/>
    </row>
    <row r="196" spans="1:8" ht="22.5" customHeight="1" thickBot="1">
      <c r="A196" s="152"/>
      <c r="B196" s="128"/>
      <c r="C196" s="138"/>
      <c r="D196" s="54" t="s">
        <v>22</v>
      </c>
      <c r="E196" s="57">
        <v>0</v>
      </c>
      <c r="F196" s="57">
        <v>0</v>
      </c>
      <c r="G196" s="11">
        <v>0</v>
      </c>
      <c r="H196" s="137"/>
    </row>
    <row r="197" spans="1:8" ht="30" customHeight="1">
      <c r="A197" s="148" t="s">
        <v>9</v>
      </c>
      <c r="B197" s="127" t="s">
        <v>125</v>
      </c>
      <c r="C197" s="130" t="s">
        <v>10</v>
      </c>
      <c r="D197" s="51" t="s">
        <v>21</v>
      </c>
      <c r="E197" s="58">
        <f>SUM(E198:E201)</f>
        <v>95634890.1</v>
      </c>
      <c r="F197" s="58">
        <f>SUM(F198:F201)</f>
        <v>64826461.3</v>
      </c>
      <c r="G197" s="14">
        <f aca="true" t="shared" si="9" ref="G197:G211">F197/E197*100</f>
        <v>67.78536706866566</v>
      </c>
      <c r="H197" s="181"/>
    </row>
    <row r="198" spans="1:8" ht="27.75" customHeight="1">
      <c r="A198" s="148"/>
      <c r="B198" s="127"/>
      <c r="C198" s="130"/>
      <c r="D198" s="53" t="s">
        <v>18</v>
      </c>
      <c r="E198" s="56">
        <v>95634890.1</v>
      </c>
      <c r="F198" s="56">
        <v>64826461.3</v>
      </c>
      <c r="G198" s="10">
        <f t="shared" si="9"/>
        <v>67.78536706866566</v>
      </c>
      <c r="H198" s="182"/>
    </row>
    <row r="199" spans="1:8" ht="21.75" customHeight="1">
      <c r="A199" s="148"/>
      <c r="B199" s="127"/>
      <c r="C199" s="130"/>
      <c r="D199" s="53" t="s">
        <v>19</v>
      </c>
      <c r="E199" s="56">
        <v>0</v>
      </c>
      <c r="F199" s="56">
        <v>0</v>
      </c>
      <c r="G199" s="10">
        <v>0</v>
      </c>
      <c r="H199" s="182"/>
    </row>
    <row r="200" spans="1:8" ht="23.25" customHeight="1">
      <c r="A200" s="148"/>
      <c r="B200" s="127"/>
      <c r="C200" s="130"/>
      <c r="D200" s="53" t="s">
        <v>20</v>
      </c>
      <c r="E200" s="56">
        <v>0</v>
      </c>
      <c r="F200" s="56">
        <v>0</v>
      </c>
      <c r="G200" s="10">
        <v>0</v>
      </c>
      <c r="H200" s="182"/>
    </row>
    <row r="201" spans="1:8" ht="30.75" customHeight="1" thickBot="1">
      <c r="A201" s="152"/>
      <c r="B201" s="128"/>
      <c r="C201" s="138"/>
      <c r="D201" s="54" t="s">
        <v>22</v>
      </c>
      <c r="E201" s="57">
        <v>0</v>
      </c>
      <c r="F201" s="57">
        <v>0</v>
      </c>
      <c r="G201" s="10">
        <v>0</v>
      </c>
      <c r="H201" s="183"/>
    </row>
    <row r="202" spans="1:10" ht="29.25" customHeight="1">
      <c r="A202" s="147" t="s">
        <v>13</v>
      </c>
      <c r="B202" s="132" t="s">
        <v>56</v>
      </c>
      <c r="C202" s="129" t="s">
        <v>10</v>
      </c>
      <c r="D202" s="52" t="s">
        <v>21</v>
      </c>
      <c r="E202" s="55">
        <f>SUM(E203:E206)</f>
        <v>768537</v>
      </c>
      <c r="F202" s="55">
        <f>SUM(F203:F206)</f>
        <v>127783.8</v>
      </c>
      <c r="G202" s="9">
        <f t="shared" si="9"/>
        <v>16.626889791903317</v>
      </c>
      <c r="H202" s="115" t="s">
        <v>149</v>
      </c>
      <c r="J202" s="42"/>
    </row>
    <row r="203" spans="1:10" ht="17.25" customHeight="1">
      <c r="A203" s="148"/>
      <c r="B203" s="127"/>
      <c r="C203" s="130"/>
      <c r="D203" s="53" t="s">
        <v>18</v>
      </c>
      <c r="E203" s="56">
        <v>768537</v>
      </c>
      <c r="F203" s="56">
        <v>127783.8</v>
      </c>
      <c r="G203" s="10">
        <f t="shared" si="9"/>
        <v>16.626889791903317</v>
      </c>
      <c r="H203" s="116"/>
      <c r="J203" s="42"/>
    </row>
    <row r="204" spans="1:8" ht="21" customHeight="1">
      <c r="A204" s="148"/>
      <c r="B204" s="127"/>
      <c r="C204" s="130"/>
      <c r="D204" s="53" t="s">
        <v>19</v>
      </c>
      <c r="E204" s="56">
        <v>0</v>
      </c>
      <c r="F204" s="56">
        <v>0</v>
      </c>
      <c r="G204" s="10">
        <v>0</v>
      </c>
      <c r="H204" s="116"/>
    </row>
    <row r="205" spans="1:8" ht="21.75" customHeight="1">
      <c r="A205" s="148"/>
      <c r="B205" s="127"/>
      <c r="C205" s="130"/>
      <c r="D205" s="53" t="s">
        <v>20</v>
      </c>
      <c r="E205" s="56">
        <v>0</v>
      </c>
      <c r="F205" s="56">
        <v>0</v>
      </c>
      <c r="G205" s="10">
        <v>0</v>
      </c>
      <c r="H205" s="116"/>
    </row>
    <row r="206" spans="1:8" ht="22.5" customHeight="1" thickBot="1">
      <c r="A206" s="152"/>
      <c r="B206" s="128"/>
      <c r="C206" s="138"/>
      <c r="D206" s="54" t="s">
        <v>22</v>
      </c>
      <c r="E206" s="57">
        <v>0</v>
      </c>
      <c r="F206" s="57">
        <v>0</v>
      </c>
      <c r="G206" s="10">
        <v>0</v>
      </c>
      <c r="H206" s="117"/>
    </row>
    <row r="207" spans="1:10" ht="15.75">
      <c r="A207" s="147" t="s">
        <v>14</v>
      </c>
      <c r="B207" s="132" t="s">
        <v>126</v>
      </c>
      <c r="C207" s="129" t="s">
        <v>11</v>
      </c>
      <c r="D207" s="52" t="s">
        <v>21</v>
      </c>
      <c r="E207" s="55">
        <f>SUM(E208:E211)</f>
        <v>238838621.49000004</v>
      </c>
      <c r="F207" s="55">
        <f>SUM(F208:F211)</f>
        <v>171911264.47</v>
      </c>
      <c r="G207" s="9">
        <f t="shared" si="9"/>
        <v>71.97800062549673</v>
      </c>
      <c r="H207" s="111"/>
      <c r="I207" s="2"/>
      <c r="J207" s="6"/>
    </row>
    <row r="208" spans="1:11" ht="15.75">
      <c r="A208" s="148"/>
      <c r="B208" s="127"/>
      <c r="C208" s="130"/>
      <c r="D208" s="53" t="s">
        <v>18</v>
      </c>
      <c r="E208" s="56">
        <f aca="true" t="shared" si="10" ref="E208:F210">E217+E222+E227+E232+E241</f>
        <v>223543194.88000003</v>
      </c>
      <c r="F208" s="56">
        <f t="shared" si="10"/>
        <v>163487605.32</v>
      </c>
      <c r="G208" s="10">
        <f t="shared" si="9"/>
        <v>73.13468227371519</v>
      </c>
      <c r="H208" s="112"/>
      <c r="J208" s="6"/>
      <c r="K208" s="6"/>
    </row>
    <row r="209" spans="1:11" ht="15.75">
      <c r="A209" s="148"/>
      <c r="B209" s="127"/>
      <c r="C209" s="130"/>
      <c r="D209" s="53" t="s">
        <v>19</v>
      </c>
      <c r="E209" s="56">
        <f t="shared" si="10"/>
        <v>9033896</v>
      </c>
      <c r="F209" s="56">
        <f t="shared" si="10"/>
        <v>5565637.8</v>
      </c>
      <c r="G209" s="10">
        <f t="shared" si="9"/>
        <v>61.608389115836616</v>
      </c>
      <c r="H209" s="112"/>
      <c r="I209" s="5"/>
      <c r="J209" s="6"/>
      <c r="K209" s="6"/>
    </row>
    <row r="210" spans="1:11" ht="15.75">
      <c r="A210" s="148"/>
      <c r="B210" s="127"/>
      <c r="C210" s="130"/>
      <c r="D210" s="53" t="s">
        <v>20</v>
      </c>
      <c r="E210" s="56">
        <f t="shared" si="10"/>
        <v>1125720</v>
      </c>
      <c r="F210" s="56">
        <f t="shared" si="10"/>
        <v>13320</v>
      </c>
      <c r="G210" s="10">
        <v>0</v>
      </c>
      <c r="H210" s="112"/>
      <c r="J210" s="6"/>
      <c r="K210" s="6"/>
    </row>
    <row r="211" spans="1:11" ht="15.75">
      <c r="A211" s="149"/>
      <c r="B211" s="144"/>
      <c r="C211" s="131"/>
      <c r="D211" s="74" t="s">
        <v>22</v>
      </c>
      <c r="E211" s="65">
        <f>E220+E225+E230+E235+E244</f>
        <v>5135810.61</v>
      </c>
      <c r="F211" s="65">
        <f>F220+F225+F230+F235+F244</f>
        <v>2844701.35</v>
      </c>
      <c r="G211" s="75">
        <f t="shared" si="9"/>
        <v>55.38952983314935</v>
      </c>
      <c r="H211" s="112"/>
      <c r="I211" s="2"/>
      <c r="J211" s="71"/>
      <c r="K211" s="6"/>
    </row>
    <row r="212" spans="1:11" ht="21" customHeight="1">
      <c r="A212" s="24"/>
      <c r="B212" s="24"/>
      <c r="C212" s="25"/>
      <c r="D212" s="25"/>
      <c r="E212" s="63"/>
      <c r="F212" s="63"/>
      <c r="G212" s="26"/>
      <c r="H212" s="27" t="s">
        <v>88</v>
      </c>
      <c r="J212" s="6"/>
      <c r="K212" s="6"/>
    </row>
    <row r="213" spans="1:11" ht="21" customHeight="1">
      <c r="A213" s="113" t="s">
        <v>0</v>
      </c>
      <c r="B213" s="113" t="s">
        <v>31</v>
      </c>
      <c r="C213" s="113" t="s">
        <v>93</v>
      </c>
      <c r="D213" s="139" t="s">
        <v>29</v>
      </c>
      <c r="E213" s="139"/>
      <c r="F213" s="139"/>
      <c r="G213" s="113" t="s">
        <v>95</v>
      </c>
      <c r="H213" s="113" t="s">
        <v>24</v>
      </c>
      <c r="J213" s="6"/>
      <c r="K213" s="6"/>
    </row>
    <row r="214" spans="1:11" ht="51.75" customHeight="1">
      <c r="A214" s="113"/>
      <c r="B214" s="113"/>
      <c r="C214" s="113"/>
      <c r="D214" s="7" t="s">
        <v>23</v>
      </c>
      <c r="E214" s="7" t="s">
        <v>94</v>
      </c>
      <c r="F214" s="7" t="s">
        <v>141</v>
      </c>
      <c r="G214" s="113"/>
      <c r="H214" s="113"/>
      <c r="J214" s="6"/>
      <c r="K214" s="6"/>
    </row>
    <row r="215" spans="1:11" ht="15.75">
      <c r="A215" s="29" t="s">
        <v>1</v>
      </c>
      <c r="B215" s="29" t="s">
        <v>2</v>
      </c>
      <c r="C215" s="29" t="s">
        <v>3</v>
      </c>
      <c r="D215" s="29" t="s">
        <v>4</v>
      </c>
      <c r="E215" s="29" t="s">
        <v>5</v>
      </c>
      <c r="F215" s="29" t="s">
        <v>6</v>
      </c>
      <c r="G215" s="29" t="s">
        <v>7</v>
      </c>
      <c r="H215" s="29" t="s">
        <v>8</v>
      </c>
      <c r="J215" s="6"/>
      <c r="K215" s="6"/>
    </row>
    <row r="216" spans="1:11" ht="21.75" customHeight="1">
      <c r="A216" s="12" t="s">
        <v>71</v>
      </c>
      <c r="B216" s="124" t="s">
        <v>127</v>
      </c>
      <c r="C216" s="13"/>
      <c r="D216" s="51" t="s">
        <v>21</v>
      </c>
      <c r="E216" s="58">
        <f>SUM(E217:E220)</f>
        <v>164095067.45000002</v>
      </c>
      <c r="F216" s="58">
        <f>SUM(F217:F220)</f>
        <v>120478980.74</v>
      </c>
      <c r="G216" s="14">
        <f>F216/E216*100</f>
        <v>73.42023292486235</v>
      </c>
      <c r="H216" s="118"/>
      <c r="J216" s="35"/>
      <c r="K216" s="6"/>
    </row>
    <row r="217" spans="1:11" ht="21.75" customHeight="1">
      <c r="A217" s="12"/>
      <c r="B217" s="124"/>
      <c r="C217" s="13"/>
      <c r="D217" s="59" t="s">
        <v>18</v>
      </c>
      <c r="E217" s="60">
        <v>152943741.84</v>
      </c>
      <c r="F217" s="60">
        <v>114098126.72</v>
      </c>
      <c r="G217" s="15">
        <f aca="true" t="shared" si="11" ref="G217:G232">F217/E217*100</f>
        <v>74.60136998567891</v>
      </c>
      <c r="H217" s="119"/>
      <c r="J217" s="35"/>
      <c r="K217" s="6"/>
    </row>
    <row r="218" spans="1:11" ht="21.75" customHeight="1">
      <c r="A218" s="12"/>
      <c r="B218" s="124"/>
      <c r="C218" s="13"/>
      <c r="D218" s="59" t="s">
        <v>19</v>
      </c>
      <c r="E218" s="60">
        <v>6107515</v>
      </c>
      <c r="F218" s="60">
        <v>3612702.67</v>
      </c>
      <c r="G218" s="15">
        <f t="shared" si="11"/>
        <v>59.15176090439401</v>
      </c>
      <c r="H218" s="119"/>
      <c r="J218" s="35"/>
      <c r="K218" s="6"/>
    </row>
    <row r="219" spans="1:11" ht="18" customHeight="1">
      <c r="A219" s="12"/>
      <c r="B219" s="124"/>
      <c r="C219" s="13"/>
      <c r="D219" s="59" t="s">
        <v>20</v>
      </c>
      <c r="E219" s="60">
        <v>0</v>
      </c>
      <c r="F219" s="60">
        <v>0</v>
      </c>
      <c r="G219" s="15">
        <v>0</v>
      </c>
      <c r="H219" s="119"/>
      <c r="J219" s="35"/>
      <c r="K219" s="6"/>
    </row>
    <row r="220" spans="1:11" ht="18" customHeight="1">
      <c r="A220" s="12"/>
      <c r="B220" s="126"/>
      <c r="C220" s="17"/>
      <c r="D220" s="72" t="s">
        <v>22</v>
      </c>
      <c r="E220" s="67">
        <v>5043810.61</v>
      </c>
      <c r="F220" s="67">
        <v>2768151.35</v>
      </c>
      <c r="G220" s="15">
        <f t="shared" si="11"/>
        <v>54.8821429676956</v>
      </c>
      <c r="H220" s="119"/>
      <c r="J220" s="36"/>
      <c r="K220" s="6"/>
    </row>
    <row r="221" spans="1:11" ht="21" customHeight="1">
      <c r="A221" s="18" t="s">
        <v>72</v>
      </c>
      <c r="B221" s="124" t="s">
        <v>128</v>
      </c>
      <c r="C221" s="13"/>
      <c r="D221" s="51" t="s">
        <v>21</v>
      </c>
      <c r="E221" s="58">
        <f>SUM(E222:E225)</f>
        <v>50435954.46</v>
      </c>
      <c r="F221" s="58">
        <f>SUM(F222:F225)</f>
        <v>38864370.260000005</v>
      </c>
      <c r="G221" s="33">
        <f t="shared" si="11"/>
        <v>77.05687475553329</v>
      </c>
      <c r="H221" s="133"/>
      <c r="J221" s="6"/>
      <c r="K221" s="6"/>
    </row>
    <row r="222" spans="1:11" ht="21" customHeight="1">
      <c r="A222" s="12"/>
      <c r="B222" s="124"/>
      <c r="C222" s="13"/>
      <c r="D222" s="59" t="s">
        <v>18</v>
      </c>
      <c r="E222" s="60">
        <v>47973953.46</v>
      </c>
      <c r="F222" s="60">
        <v>37256390.38</v>
      </c>
      <c r="G222" s="34">
        <f t="shared" si="11"/>
        <v>77.65962088378615</v>
      </c>
      <c r="H222" s="134"/>
      <c r="J222" s="6"/>
      <c r="K222" s="6"/>
    </row>
    <row r="223" spans="1:11" ht="21" customHeight="1">
      <c r="A223" s="12"/>
      <c r="B223" s="124"/>
      <c r="C223" s="13"/>
      <c r="D223" s="59" t="s">
        <v>19</v>
      </c>
      <c r="E223" s="60">
        <v>2448681</v>
      </c>
      <c r="F223" s="60">
        <v>1594659.88</v>
      </c>
      <c r="G223" s="34">
        <f t="shared" si="11"/>
        <v>65.12321858175892</v>
      </c>
      <c r="H223" s="134"/>
      <c r="J223" s="6"/>
      <c r="K223" s="6"/>
    </row>
    <row r="224" spans="1:11" ht="21" customHeight="1">
      <c r="A224" s="12"/>
      <c r="B224" s="124"/>
      <c r="C224" s="13"/>
      <c r="D224" s="59" t="s">
        <v>20</v>
      </c>
      <c r="E224" s="67">
        <v>13320</v>
      </c>
      <c r="F224" s="60">
        <v>13320</v>
      </c>
      <c r="G224" s="34">
        <f t="shared" si="11"/>
        <v>100</v>
      </c>
      <c r="H224" s="134"/>
      <c r="J224" s="6"/>
      <c r="K224" s="6"/>
    </row>
    <row r="225" spans="1:11" ht="21" customHeight="1">
      <c r="A225" s="16"/>
      <c r="B225" s="124"/>
      <c r="C225" s="13"/>
      <c r="D225" s="19" t="s">
        <v>22</v>
      </c>
      <c r="E225" s="60">
        <v>0</v>
      </c>
      <c r="F225" s="60">
        <v>0</v>
      </c>
      <c r="G225" s="34">
        <v>0</v>
      </c>
      <c r="H225" s="135"/>
      <c r="J225" s="6"/>
      <c r="K225" s="6"/>
    </row>
    <row r="226" spans="1:11" ht="21" customHeight="1">
      <c r="A226" s="18" t="s">
        <v>73</v>
      </c>
      <c r="B226" s="125" t="s">
        <v>129</v>
      </c>
      <c r="C226" s="19"/>
      <c r="D226" s="53" t="s">
        <v>21</v>
      </c>
      <c r="E226" s="56">
        <f>SUM(E227:E230)</f>
        <v>13342735.19</v>
      </c>
      <c r="F226" s="56">
        <f>SUM(F227:F230)</f>
        <v>9617920.47</v>
      </c>
      <c r="G226" s="10">
        <f t="shared" si="11"/>
        <v>72.0835745672923</v>
      </c>
      <c r="H226" s="133"/>
      <c r="J226" s="6"/>
      <c r="K226" s="6"/>
    </row>
    <row r="227" spans="1:11" ht="21" customHeight="1">
      <c r="A227" s="12"/>
      <c r="B227" s="124"/>
      <c r="C227" s="13"/>
      <c r="D227" s="59" t="s">
        <v>18</v>
      </c>
      <c r="E227" s="60">
        <v>12773035.19</v>
      </c>
      <c r="F227" s="60">
        <v>9183095.22</v>
      </c>
      <c r="G227" s="15">
        <f t="shared" si="11"/>
        <v>71.89438597326844</v>
      </c>
      <c r="H227" s="134"/>
      <c r="J227" s="6"/>
      <c r="K227" s="6"/>
    </row>
    <row r="228" spans="1:11" ht="21" customHeight="1">
      <c r="A228" s="12"/>
      <c r="B228" s="124"/>
      <c r="C228" s="13"/>
      <c r="D228" s="59" t="s">
        <v>19</v>
      </c>
      <c r="E228" s="60">
        <v>477700</v>
      </c>
      <c r="F228" s="60">
        <v>358275.25</v>
      </c>
      <c r="G228" s="15">
        <f t="shared" si="11"/>
        <v>75.0000523341009</v>
      </c>
      <c r="H228" s="134"/>
      <c r="J228" s="6"/>
      <c r="K228" s="6"/>
    </row>
    <row r="229" spans="1:11" ht="21" customHeight="1">
      <c r="A229" s="12"/>
      <c r="B229" s="124"/>
      <c r="C229" s="13"/>
      <c r="D229" s="59" t="s">
        <v>20</v>
      </c>
      <c r="E229" s="60">
        <v>0</v>
      </c>
      <c r="F229" s="60">
        <v>0</v>
      </c>
      <c r="G229" s="15">
        <v>0</v>
      </c>
      <c r="H229" s="134"/>
      <c r="J229" s="6"/>
      <c r="K229" s="6"/>
    </row>
    <row r="230" spans="1:8" ht="21" customHeight="1">
      <c r="A230" s="16"/>
      <c r="B230" s="126"/>
      <c r="C230" s="17"/>
      <c r="D230" s="72" t="s">
        <v>22</v>
      </c>
      <c r="E230" s="73">
        <v>92000</v>
      </c>
      <c r="F230" s="73">
        <v>76550</v>
      </c>
      <c r="G230" s="15">
        <f t="shared" si="11"/>
        <v>83.20652173913044</v>
      </c>
      <c r="H230" s="135"/>
    </row>
    <row r="231" spans="1:8" ht="20.25" customHeight="1">
      <c r="A231" s="153" t="s">
        <v>74</v>
      </c>
      <c r="B231" s="159" t="s">
        <v>130</v>
      </c>
      <c r="C231" s="59"/>
      <c r="D231" s="53" t="s">
        <v>21</v>
      </c>
      <c r="E231" s="56">
        <f>SUM(E232:E235)</f>
        <v>1166717.59</v>
      </c>
      <c r="F231" s="56">
        <f>SUM(F232:F235)</f>
        <v>142000</v>
      </c>
      <c r="G231" s="10">
        <f t="shared" si="11"/>
        <v>12.17089732914715</v>
      </c>
      <c r="H231" s="115" t="s">
        <v>158</v>
      </c>
    </row>
    <row r="232" spans="1:8" ht="20.25" customHeight="1">
      <c r="A232" s="154"/>
      <c r="B232" s="159"/>
      <c r="C232" s="59"/>
      <c r="D232" s="59" t="s">
        <v>18</v>
      </c>
      <c r="E232" s="60">
        <v>1166717.59</v>
      </c>
      <c r="F232" s="60">
        <v>142000</v>
      </c>
      <c r="G232" s="15">
        <f t="shared" si="11"/>
        <v>12.17089732914715</v>
      </c>
      <c r="H232" s="116"/>
    </row>
    <row r="233" spans="1:8" ht="20.25" customHeight="1">
      <c r="A233" s="154"/>
      <c r="B233" s="159"/>
      <c r="C233" s="59"/>
      <c r="D233" s="59" t="s">
        <v>19</v>
      </c>
      <c r="E233" s="60">
        <v>0</v>
      </c>
      <c r="F233" s="60">
        <v>0</v>
      </c>
      <c r="G233" s="15">
        <v>0</v>
      </c>
      <c r="H233" s="116"/>
    </row>
    <row r="234" spans="1:8" ht="20.25" customHeight="1">
      <c r="A234" s="154"/>
      <c r="B234" s="159"/>
      <c r="C234" s="59"/>
      <c r="D234" s="59" t="s">
        <v>20</v>
      </c>
      <c r="E234" s="60">
        <v>0</v>
      </c>
      <c r="F234" s="60">
        <v>0</v>
      </c>
      <c r="G234" s="15">
        <v>0</v>
      </c>
      <c r="H234" s="116"/>
    </row>
    <row r="235" spans="1:8" ht="20.25" customHeight="1">
      <c r="A235" s="155"/>
      <c r="B235" s="159"/>
      <c r="C235" s="59"/>
      <c r="D235" s="59" t="s">
        <v>22</v>
      </c>
      <c r="E235" s="60">
        <v>0</v>
      </c>
      <c r="F235" s="60">
        <v>0</v>
      </c>
      <c r="G235" s="15">
        <v>0</v>
      </c>
      <c r="H235" s="117"/>
    </row>
    <row r="236" spans="1:8" ht="23.25" customHeight="1">
      <c r="A236" s="24"/>
      <c r="B236" s="24"/>
      <c r="C236" s="25"/>
      <c r="D236" s="25"/>
      <c r="E236" s="63"/>
      <c r="F236" s="63"/>
      <c r="G236" s="26"/>
      <c r="H236" s="27" t="s">
        <v>89</v>
      </c>
    </row>
    <row r="237" spans="1:8" ht="20.25" customHeight="1">
      <c r="A237" s="113" t="s">
        <v>0</v>
      </c>
      <c r="B237" s="113" t="s">
        <v>31</v>
      </c>
      <c r="C237" s="113" t="s">
        <v>93</v>
      </c>
      <c r="D237" s="139" t="s">
        <v>29</v>
      </c>
      <c r="E237" s="139"/>
      <c r="F237" s="139"/>
      <c r="G237" s="113" t="s">
        <v>95</v>
      </c>
      <c r="H237" s="113" t="s">
        <v>24</v>
      </c>
    </row>
    <row r="238" spans="1:8" ht="50.25" customHeight="1">
      <c r="A238" s="113"/>
      <c r="B238" s="113"/>
      <c r="C238" s="113"/>
      <c r="D238" s="7" t="s">
        <v>23</v>
      </c>
      <c r="E238" s="7" t="s">
        <v>94</v>
      </c>
      <c r="F238" s="7" t="s">
        <v>141</v>
      </c>
      <c r="G238" s="113"/>
      <c r="H238" s="113"/>
    </row>
    <row r="239" spans="1:8" ht="15.75">
      <c r="A239" s="29" t="s">
        <v>1</v>
      </c>
      <c r="B239" s="8" t="s">
        <v>2</v>
      </c>
      <c r="C239" s="8" t="s">
        <v>3</v>
      </c>
      <c r="D239" s="8" t="s">
        <v>4</v>
      </c>
      <c r="E239" s="8" t="s">
        <v>5</v>
      </c>
      <c r="F239" s="8" t="s">
        <v>6</v>
      </c>
      <c r="G239" s="8" t="s">
        <v>7</v>
      </c>
      <c r="H239" s="29" t="s">
        <v>8</v>
      </c>
    </row>
    <row r="240" spans="1:10" ht="24.75" customHeight="1">
      <c r="A240" s="153" t="s">
        <v>79</v>
      </c>
      <c r="B240" s="159" t="s">
        <v>131</v>
      </c>
      <c r="C240" s="59"/>
      <c r="D240" s="53" t="s">
        <v>21</v>
      </c>
      <c r="E240" s="56">
        <f>SUM(E241:E244)</f>
        <v>9798146.8</v>
      </c>
      <c r="F240" s="56">
        <f>SUM(F241:F244)</f>
        <v>2807993</v>
      </c>
      <c r="G240" s="10">
        <f>F240/E240*100</f>
        <v>28.65840915957699</v>
      </c>
      <c r="H240" s="115" t="s">
        <v>150</v>
      </c>
      <c r="J240" s="43"/>
    </row>
    <row r="241" spans="1:8" ht="24.75" customHeight="1">
      <c r="A241" s="154"/>
      <c r="B241" s="159"/>
      <c r="C241" s="59"/>
      <c r="D241" s="59" t="s">
        <v>18</v>
      </c>
      <c r="E241" s="60">
        <v>8685746.8</v>
      </c>
      <c r="F241" s="60">
        <v>2807993</v>
      </c>
      <c r="G241" s="15">
        <f aca="true" t="shared" si="12" ref="G241:G250">F241/E241*100</f>
        <v>32.32874575620831</v>
      </c>
      <c r="H241" s="116"/>
    </row>
    <row r="242" spans="1:8" ht="24.75" customHeight="1">
      <c r="A242" s="154"/>
      <c r="B242" s="159"/>
      <c r="C242" s="59"/>
      <c r="D242" s="59" t="s">
        <v>19</v>
      </c>
      <c r="E242" s="60">
        <v>0</v>
      </c>
      <c r="F242" s="60">
        <v>0</v>
      </c>
      <c r="G242" s="15">
        <v>0</v>
      </c>
      <c r="H242" s="116"/>
    </row>
    <row r="243" spans="1:10" ht="24.75" customHeight="1">
      <c r="A243" s="154"/>
      <c r="B243" s="159"/>
      <c r="C243" s="59"/>
      <c r="D243" s="59" t="s">
        <v>20</v>
      </c>
      <c r="E243" s="60">
        <v>1112400</v>
      </c>
      <c r="F243" s="60">
        <v>0</v>
      </c>
      <c r="G243" s="15">
        <f t="shared" si="12"/>
        <v>0</v>
      </c>
      <c r="H243" s="116"/>
      <c r="J243" s="2"/>
    </row>
    <row r="244" spans="1:8" ht="24.75" customHeight="1">
      <c r="A244" s="155"/>
      <c r="B244" s="159"/>
      <c r="C244" s="59"/>
      <c r="D244" s="59" t="s">
        <v>22</v>
      </c>
      <c r="E244" s="60">
        <v>0</v>
      </c>
      <c r="F244" s="60">
        <v>0</v>
      </c>
      <c r="G244" s="15">
        <v>0</v>
      </c>
      <c r="H244" s="117"/>
    </row>
    <row r="245" spans="1:8" ht="21" customHeight="1">
      <c r="A245" s="148" t="s">
        <v>15</v>
      </c>
      <c r="B245" s="127" t="s">
        <v>132</v>
      </c>
      <c r="C245" s="130" t="s">
        <v>11</v>
      </c>
      <c r="D245" s="51" t="s">
        <v>21</v>
      </c>
      <c r="E245" s="58">
        <f>SUM(E246:E249)</f>
        <v>17232888.95</v>
      </c>
      <c r="F245" s="58">
        <f>SUM(F246:F249)</f>
        <v>15695806.82</v>
      </c>
      <c r="G245" s="14">
        <f t="shared" si="12"/>
        <v>91.08053133482301</v>
      </c>
      <c r="H245" s="118"/>
    </row>
    <row r="246" spans="1:10" ht="21" customHeight="1">
      <c r="A246" s="148"/>
      <c r="B246" s="127"/>
      <c r="C246" s="130"/>
      <c r="D246" s="53" t="s">
        <v>18</v>
      </c>
      <c r="E246" s="56">
        <f aca="true" t="shared" si="13" ref="E246:F249">E251+E256+E265+E270</f>
        <v>16983732.45</v>
      </c>
      <c r="F246" s="56">
        <f t="shared" si="13"/>
        <v>15577450.61</v>
      </c>
      <c r="G246" s="10">
        <f t="shared" si="12"/>
        <v>91.719830466359</v>
      </c>
      <c r="H246" s="119"/>
      <c r="J246" s="31"/>
    </row>
    <row r="247" spans="1:10" ht="21" customHeight="1">
      <c r="A247" s="148"/>
      <c r="B247" s="127"/>
      <c r="C247" s="130"/>
      <c r="D247" s="53" t="s">
        <v>19</v>
      </c>
      <c r="E247" s="56">
        <f t="shared" si="13"/>
        <v>58100</v>
      </c>
      <c r="F247" s="56">
        <f t="shared" si="13"/>
        <v>0</v>
      </c>
      <c r="G247" s="10">
        <f t="shared" si="12"/>
        <v>0</v>
      </c>
      <c r="H247" s="119"/>
      <c r="J247" s="31"/>
    </row>
    <row r="248" spans="1:8" ht="21" customHeight="1">
      <c r="A248" s="148"/>
      <c r="B248" s="127"/>
      <c r="C248" s="130"/>
      <c r="D248" s="53" t="s">
        <v>20</v>
      </c>
      <c r="E248" s="56">
        <f t="shared" si="13"/>
        <v>0</v>
      </c>
      <c r="F248" s="56">
        <f t="shared" si="13"/>
        <v>0</v>
      </c>
      <c r="G248" s="10">
        <v>0</v>
      </c>
      <c r="H248" s="119"/>
    </row>
    <row r="249" spans="1:10" ht="21" customHeight="1">
      <c r="A249" s="149"/>
      <c r="B249" s="144"/>
      <c r="C249" s="131"/>
      <c r="D249" s="93" t="s">
        <v>22</v>
      </c>
      <c r="E249" s="80">
        <f t="shared" si="13"/>
        <v>191056.5</v>
      </c>
      <c r="F249" s="80">
        <v>118356.21</v>
      </c>
      <c r="G249" s="81">
        <f t="shared" si="12"/>
        <v>61.948277080340105</v>
      </c>
      <c r="H249" s="119"/>
      <c r="J249" s="5"/>
    </row>
    <row r="250" spans="1:8" ht="23.25" customHeight="1">
      <c r="A250" s="12" t="s">
        <v>75</v>
      </c>
      <c r="B250" s="124" t="s">
        <v>133</v>
      </c>
      <c r="C250" s="13"/>
      <c r="D250" s="51" t="s">
        <v>21</v>
      </c>
      <c r="E250" s="58">
        <f>SUM(E251:E254)</f>
        <v>1458150</v>
      </c>
      <c r="F250" s="58">
        <f>SUM(F251:F254)</f>
        <v>920728.32</v>
      </c>
      <c r="G250" s="14">
        <f t="shared" si="12"/>
        <v>63.14359428042382</v>
      </c>
      <c r="H250" s="115" t="s">
        <v>161</v>
      </c>
    </row>
    <row r="251" spans="1:8" ht="23.25" customHeight="1">
      <c r="A251" s="12"/>
      <c r="B251" s="124"/>
      <c r="C251" s="13"/>
      <c r="D251" s="59" t="s">
        <v>18</v>
      </c>
      <c r="E251" s="60">
        <v>1400050</v>
      </c>
      <c r="F251" s="60">
        <v>920728.32</v>
      </c>
      <c r="G251" s="15">
        <f aca="true" t="shared" si="14" ref="G251:G256">F251/E251*100</f>
        <v>65.76395985857647</v>
      </c>
      <c r="H251" s="116"/>
    </row>
    <row r="252" spans="1:8" ht="23.25" customHeight="1">
      <c r="A252" s="12"/>
      <c r="B252" s="124"/>
      <c r="C252" s="13"/>
      <c r="D252" s="59" t="s">
        <v>19</v>
      </c>
      <c r="E252" s="60">
        <v>58100</v>
      </c>
      <c r="F252" s="60">
        <v>0</v>
      </c>
      <c r="G252" s="15">
        <f t="shared" si="14"/>
        <v>0</v>
      </c>
      <c r="H252" s="116"/>
    </row>
    <row r="253" spans="1:8" ht="23.25" customHeight="1">
      <c r="A253" s="12"/>
      <c r="B253" s="124"/>
      <c r="C253" s="13"/>
      <c r="D253" s="59" t="s">
        <v>20</v>
      </c>
      <c r="E253" s="60">
        <v>0</v>
      </c>
      <c r="F253" s="60">
        <v>0</v>
      </c>
      <c r="G253" s="15">
        <v>0</v>
      </c>
      <c r="H253" s="116"/>
    </row>
    <row r="254" spans="1:8" ht="15.75">
      <c r="A254" s="12"/>
      <c r="B254" s="126"/>
      <c r="C254" s="17"/>
      <c r="D254" s="59" t="s">
        <v>22</v>
      </c>
      <c r="E254" s="60">
        <v>0</v>
      </c>
      <c r="F254" s="60">
        <v>0</v>
      </c>
      <c r="G254" s="15">
        <v>0</v>
      </c>
      <c r="H254" s="117"/>
    </row>
    <row r="255" spans="1:8" ht="15.75">
      <c r="A255" s="18" t="s">
        <v>76</v>
      </c>
      <c r="B255" s="125" t="s">
        <v>134</v>
      </c>
      <c r="C255" s="19"/>
      <c r="D255" s="53" t="s">
        <v>21</v>
      </c>
      <c r="E255" s="56">
        <f>SUM(E256:E259)</f>
        <v>875000</v>
      </c>
      <c r="F255" s="56">
        <f>SUM(F256:F259)</f>
        <v>573151.5</v>
      </c>
      <c r="G255" s="10">
        <f t="shared" si="14"/>
        <v>65.50302857142857</v>
      </c>
      <c r="H255" s="115" t="s">
        <v>159</v>
      </c>
    </row>
    <row r="256" spans="1:8" ht="15.75">
      <c r="A256" s="12"/>
      <c r="B256" s="124"/>
      <c r="C256" s="13"/>
      <c r="D256" s="59" t="s">
        <v>18</v>
      </c>
      <c r="E256" s="60">
        <v>875000</v>
      </c>
      <c r="F256" s="60">
        <v>573151.5</v>
      </c>
      <c r="G256" s="15">
        <f t="shared" si="14"/>
        <v>65.50302857142857</v>
      </c>
      <c r="H256" s="116"/>
    </row>
    <row r="257" spans="1:8" ht="15.75">
      <c r="A257" s="12"/>
      <c r="B257" s="124"/>
      <c r="C257" s="13"/>
      <c r="D257" s="59" t="s">
        <v>19</v>
      </c>
      <c r="E257" s="60">
        <v>0</v>
      </c>
      <c r="F257" s="60">
        <v>0</v>
      </c>
      <c r="G257" s="15">
        <v>0</v>
      </c>
      <c r="H257" s="116"/>
    </row>
    <row r="258" spans="1:8" ht="15.75">
      <c r="A258" s="12"/>
      <c r="B258" s="124"/>
      <c r="C258" s="13"/>
      <c r="D258" s="59" t="s">
        <v>20</v>
      </c>
      <c r="E258" s="60">
        <v>0</v>
      </c>
      <c r="F258" s="60">
        <v>0</v>
      </c>
      <c r="G258" s="15">
        <v>0</v>
      </c>
      <c r="H258" s="116"/>
    </row>
    <row r="259" spans="1:8" ht="15.75">
      <c r="A259" s="16"/>
      <c r="B259" s="126"/>
      <c r="C259" s="17"/>
      <c r="D259" s="59" t="s">
        <v>22</v>
      </c>
      <c r="E259" s="60">
        <v>0</v>
      </c>
      <c r="F259" s="60">
        <v>0</v>
      </c>
      <c r="G259" s="15">
        <v>0</v>
      </c>
      <c r="H259" s="117"/>
    </row>
    <row r="260" spans="1:8" ht="15.75">
      <c r="A260" s="24"/>
      <c r="B260" s="24"/>
      <c r="C260" s="25"/>
      <c r="D260" s="25"/>
      <c r="E260" s="63"/>
      <c r="F260" s="63"/>
      <c r="G260" s="26"/>
      <c r="H260" s="27" t="s">
        <v>90</v>
      </c>
    </row>
    <row r="261" spans="1:8" ht="32.25" customHeight="1">
      <c r="A261" s="113" t="s">
        <v>0</v>
      </c>
      <c r="B261" s="113" t="s">
        <v>31</v>
      </c>
      <c r="C261" s="113" t="s">
        <v>93</v>
      </c>
      <c r="D261" s="139" t="s">
        <v>29</v>
      </c>
      <c r="E261" s="139"/>
      <c r="F261" s="139"/>
      <c r="G261" s="113" t="s">
        <v>95</v>
      </c>
      <c r="H261" s="113" t="s">
        <v>24</v>
      </c>
    </row>
    <row r="262" spans="1:8" ht="49.5" customHeight="1">
      <c r="A262" s="113"/>
      <c r="B262" s="113"/>
      <c r="C262" s="113"/>
      <c r="D262" s="7" t="s">
        <v>23</v>
      </c>
      <c r="E262" s="7" t="s">
        <v>94</v>
      </c>
      <c r="F262" s="7" t="s">
        <v>141</v>
      </c>
      <c r="G262" s="113"/>
      <c r="H262" s="113"/>
    </row>
    <row r="263" spans="1:8" ht="15.75">
      <c r="A263" s="8" t="s">
        <v>1</v>
      </c>
      <c r="B263" s="8" t="s">
        <v>2</v>
      </c>
      <c r="C263" s="8" t="s">
        <v>3</v>
      </c>
      <c r="D263" s="8" t="s">
        <v>4</v>
      </c>
      <c r="E263" s="8" t="s">
        <v>5</v>
      </c>
      <c r="F263" s="8" t="s">
        <v>6</v>
      </c>
      <c r="G263" s="8" t="s">
        <v>7</v>
      </c>
      <c r="H263" s="8" t="s">
        <v>8</v>
      </c>
    </row>
    <row r="264" spans="1:8" ht="21" customHeight="1">
      <c r="A264" s="18" t="s">
        <v>77</v>
      </c>
      <c r="B264" s="125" t="s">
        <v>135</v>
      </c>
      <c r="C264" s="19"/>
      <c r="D264" s="53" t="s">
        <v>21</v>
      </c>
      <c r="E264" s="56">
        <f>SUM(E265:E268)</f>
        <v>14894738.95</v>
      </c>
      <c r="F264" s="56">
        <f>SUM(F265:F268)</f>
        <v>14201927</v>
      </c>
      <c r="G264" s="10">
        <f aca="true" t="shared" si="15" ref="G264:G270">F264/E264*100</f>
        <v>95.34861300808498</v>
      </c>
      <c r="H264" s="133"/>
    </row>
    <row r="265" spans="1:8" ht="21" customHeight="1">
      <c r="A265" s="12"/>
      <c r="B265" s="124"/>
      <c r="C265" s="13"/>
      <c r="D265" s="59" t="s">
        <v>18</v>
      </c>
      <c r="E265" s="60">
        <v>14703682.45</v>
      </c>
      <c r="F265" s="60">
        <v>14083570.79</v>
      </c>
      <c r="G265" s="15">
        <f t="shared" si="15"/>
        <v>95.78260981826358</v>
      </c>
      <c r="H265" s="134"/>
    </row>
    <row r="266" spans="1:8" ht="21" customHeight="1">
      <c r="A266" s="12"/>
      <c r="B266" s="124"/>
      <c r="C266" s="13"/>
      <c r="D266" s="59" t="s">
        <v>19</v>
      </c>
      <c r="E266" s="60">
        <v>0</v>
      </c>
      <c r="F266" s="60">
        <v>0</v>
      </c>
      <c r="G266" s="15">
        <v>0</v>
      </c>
      <c r="H266" s="134"/>
    </row>
    <row r="267" spans="1:8" ht="21" customHeight="1">
      <c r="A267" s="12"/>
      <c r="B267" s="124"/>
      <c r="C267" s="13"/>
      <c r="D267" s="59" t="s">
        <v>20</v>
      </c>
      <c r="E267" s="60">
        <v>0</v>
      </c>
      <c r="F267" s="60">
        <v>0</v>
      </c>
      <c r="G267" s="15">
        <v>0</v>
      </c>
      <c r="H267" s="134"/>
    </row>
    <row r="268" spans="1:8" ht="21" customHeight="1">
      <c r="A268" s="16"/>
      <c r="B268" s="126"/>
      <c r="C268" s="17"/>
      <c r="D268" s="94" t="s">
        <v>22</v>
      </c>
      <c r="E268" s="95">
        <v>191056.5</v>
      </c>
      <c r="F268" s="95">
        <v>118356.21</v>
      </c>
      <c r="G268" s="96">
        <f t="shared" si="15"/>
        <v>61.948277080340105</v>
      </c>
      <c r="H268" s="135"/>
    </row>
    <row r="269" spans="1:8" ht="15.75" customHeight="1">
      <c r="A269" s="12" t="s">
        <v>78</v>
      </c>
      <c r="B269" s="125" t="s">
        <v>136</v>
      </c>
      <c r="C269" s="19"/>
      <c r="D269" s="53" t="s">
        <v>21</v>
      </c>
      <c r="E269" s="56">
        <f>SUM(E270:E273)</f>
        <v>5000</v>
      </c>
      <c r="F269" s="56">
        <f>SUM(F270:F273)</f>
        <v>0</v>
      </c>
      <c r="G269" s="10">
        <f t="shared" si="15"/>
        <v>0</v>
      </c>
      <c r="H269" s="115" t="s">
        <v>162</v>
      </c>
    </row>
    <row r="270" spans="1:8" ht="22.5" customHeight="1">
      <c r="A270" s="20"/>
      <c r="B270" s="124"/>
      <c r="C270" s="13"/>
      <c r="D270" s="59" t="s">
        <v>18</v>
      </c>
      <c r="E270" s="60">
        <v>5000</v>
      </c>
      <c r="F270" s="60">
        <v>0</v>
      </c>
      <c r="G270" s="10">
        <f t="shared" si="15"/>
        <v>0</v>
      </c>
      <c r="H270" s="116"/>
    </row>
    <row r="271" spans="1:8" ht="23.25" customHeight="1">
      <c r="A271" s="20"/>
      <c r="B271" s="124"/>
      <c r="C271" s="13"/>
      <c r="D271" s="59" t="s">
        <v>19</v>
      </c>
      <c r="E271" s="60">
        <v>0</v>
      </c>
      <c r="F271" s="60">
        <v>0</v>
      </c>
      <c r="G271" s="10">
        <v>0</v>
      </c>
      <c r="H271" s="116"/>
    </row>
    <row r="272" spans="1:8" ht="26.25" customHeight="1">
      <c r="A272" s="20"/>
      <c r="B272" s="124"/>
      <c r="C272" s="13"/>
      <c r="D272" s="59" t="s">
        <v>20</v>
      </c>
      <c r="E272" s="60">
        <v>0</v>
      </c>
      <c r="F272" s="60">
        <v>0</v>
      </c>
      <c r="G272" s="10">
        <v>0</v>
      </c>
      <c r="H272" s="116"/>
    </row>
    <row r="273" spans="1:8" ht="28.5" customHeight="1" thickBot="1">
      <c r="A273" s="21"/>
      <c r="B273" s="140"/>
      <c r="C273" s="22"/>
      <c r="D273" s="61" t="s">
        <v>22</v>
      </c>
      <c r="E273" s="62">
        <v>0</v>
      </c>
      <c r="F273" s="62">
        <v>0</v>
      </c>
      <c r="G273" s="23">
        <v>0</v>
      </c>
      <c r="H273" s="117"/>
    </row>
    <row r="274" spans="1:12" ht="24" customHeight="1">
      <c r="A274" s="147" t="s">
        <v>16</v>
      </c>
      <c r="B274" s="132" t="s">
        <v>137</v>
      </c>
      <c r="C274" s="129" t="s">
        <v>17</v>
      </c>
      <c r="D274" s="52" t="s">
        <v>21</v>
      </c>
      <c r="E274" s="55">
        <f>SUM(E275:E278)</f>
        <v>1553566728.79</v>
      </c>
      <c r="F274" s="55">
        <f>SUM(F275:F278)</f>
        <v>1114875146.11</v>
      </c>
      <c r="G274" s="9">
        <f>F274/E274*100</f>
        <v>71.76229546176775</v>
      </c>
      <c r="H274" s="179"/>
      <c r="J274" s="32"/>
      <c r="K274" s="4"/>
      <c r="L274" s="4"/>
    </row>
    <row r="275" spans="1:13" ht="24" customHeight="1">
      <c r="A275" s="148"/>
      <c r="B275" s="127"/>
      <c r="C275" s="130"/>
      <c r="D275" s="53" t="s">
        <v>18</v>
      </c>
      <c r="E275" s="56">
        <f aca="true" t="shared" si="16" ref="E275:F278">E280+E289+E294+E299+E304+E309+E318+E323</f>
        <v>761676155.74</v>
      </c>
      <c r="F275" s="56">
        <f t="shared" si="16"/>
        <v>530226273.12</v>
      </c>
      <c r="G275" s="10">
        <f>F275/E275*100</f>
        <v>69.61308544638149</v>
      </c>
      <c r="H275" s="119"/>
      <c r="J275" s="40"/>
      <c r="K275" s="4"/>
      <c r="L275" s="4"/>
      <c r="M275" s="4"/>
    </row>
    <row r="276" spans="1:12" ht="24" customHeight="1">
      <c r="A276" s="148"/>
      <c r="B276" s="127"/>
      <c r="C276" s="130"/>
      <c r="D276" s="53" t="s">
        <v>19</v>
      </c>
      <c r="E276" s="56">
        <f t="shared" si="16"/>
        <v>646644708</v>
      </c>
      <c r="F276" s="56">
        <f t="shared" si="16"/>
        <v>495468565.68</v>
      </c>
      <c r="G276" s="10">
        <f>F276/E276*100</f>
        <v>76.62145217463065</v>
      </c>
      <c r="H276" s="119"/>
      <c r="I276" s="2"/>
      <c r="J276" s="4"/>
      <c r="K276" s="4"/>
      <c r="L276" s="4"/>
    </row>
    <row r="277" spans="1:12" ht="24" customHeight="1">
      <c r="A277" s="148"/>
      <c r="B277" s="127"/>
      <c r="C277" s="130"/>
      <c r="D277" s="53" t="s">
        <v>20</v>
      </c>
      <c r="E277" s="65">
        <f t="shared" si="16"/>
        <v>53520500</v>
      </c>
      <c r="F277" s="56">
        <f t="shared" si="16"/>
        <v>23650165.04</v>
      </c>
      <c r="G277" s="10">
        <f>F277/E277*100</f>
        <v>44.18898373520427</v>
      </c>
      <c r="H277" s="119"/>
      <c r="J277" s="40"/>
      <c r="K277" s="32"/>
      <c r="L277" s="4"/>
    </row>
    <row r="278" spans="1:13" ht="24" customHeight="1">
      <c r="A278" s="149"/>
      <c r="B278" s="144"/>
      <c r="C278" s="131"/>
      <c r="D278" s="93" t="s">
        <v>22</v>
      </c>
      <c r="E278" s="80">
        <f t="shared" si="16"/>
        <v>91725365.05</v>
      </c>
      <c r="F278" s="80">
        <f>F283+F292+F297+F302+F307+F312+F321+F326</f>
        <v>65530142.27</v>
      </c>
      <c r="G278" s="81">
        <f aca="true" t="shared" si="17" ref="G278:G295">F278/E278*100</f>
        <v>71.44168053654424</v>
      </c>
      <c r="H278" s="119"/>
      <c r="J278" s="30"/>
      <c r="L278" s="189"/>
      <c r="M278" s="189"/>
    </row>
    <row r="279" spans="1:13" ht="21" customHeight="1">
      <c r="A279" s="12" t="s">
        <v>57</v>
      </c>
      <c r="B279" s="124" t="s">
        <v>32</v>
      </c>
      <c r="C279" s="13"/>
      <c r="D279" s="51" t="s">
        <v>21</v>
      </c>
      <c r="E279" s="58">
        <f>SUM(E280:E283)</f>
        <v>518079322.52</v>
      </c>
      <c r="F279" s="58">
        <f>SUM(F280:F283)</f>
        <v>390806604.28</v>
      </c>
      <c r="G279" s="14">
        <f t="shared" si="17"/>
        <v>75.43373906124448</v>
      </c>
      <c r="H279" s="101"/>
      <c r="J279" s="4"/>
      <c r="K279" s="4"/>
      <c r="L279" s="4"/>
      <c r="M279" s="4"/>
    </row>
    <row r="280" spans="1:8" ht="21" customHeight="1">
      <c r="A280" s="12"/>
      <c r="B280" s="124"/>
      <c r="C280" s="13"/>
      <c r="D280" s="59" t="s">
        <v>18</v>
      </c>
      <c r="E280" s="60">
        <v>178831996.52</v>
      </c>
      <c r="F280" s="60">
        <v>142251011.36</v>
      </c>
      <c r="G280" s="15">
        <f t="shared" si="17"/>
        <v>79.54449658235019</v>
      </c>
      <c r="H280" s="102"/>
    </row>
    <row r="281" spans="1:12" ht="21" customHeight="1">
      <c r="A281" s="12"/>
      <c r="B281" s="124"/>
      <c r="C281" s="13"/>
      <c r="D281" s="59" t="s">
        <v>19</v>
      </c>
      <c r="E281" s="60">
        <v>292861294</v>
      </c>
      <c r="F281" s="60">
        <v>221765170.77</v>
      </c>
      <c r="G281" s="15">
        <f t="shared" si="17"/>
        <v>75.72361910345175</v>
      </c>
      <c r="H281" s="102"/>
      <c r="J281" s="4"/>
      <c r="L281" s="6"/>
    </row>
    <row r="282" spans="1:10" ht="21" customHeight="1">
      <c r="A282" s="12"/>
      <c r="B282" s="124"/>
      <c r="C282" s="13"/>
      <c r="D282" s="59" t="s">
        <v>20</v>
      </c>
      <c r="E282" s="60">
        <v>0</v>
      </c>
      <c r="F282" s="60">
        <v>0</v>
      </c>
      <c r="G282" s="15">
        <v>0</v>
      </c>
      <c r="H282" s="102"/>
      <c r="J282" s="5"/>
    </row>
    <row r="283" spans="1:8" ht="21" customHeight="1">
      <c r="A283" s="16"/>
      <c r="B283" s="126"/>
      <c r="C283" s="17"/>
      <c r="D283" s="72" t="s">
        <v>22</v>
      </c>
      <c r="E283" s="67">
        <v>46386032</v>
      </c>
      <c r="F283" s="67">
        <v>26790422.15</v>
      </c>
      <c r="G283" s="15">
        <f t="shared" si="17"/>
        <v>57.75536512801956</v>
      </c>
      <c r="H283" s="103"/>
    </row>
    <row r="284" spans="1:8" ht="15.75" customHeight="1">
      <c r="A284" s="24"/>
      <c r="B284" s="24"/>
      <c r="C284" s="25"/>
      <c r="D284" s="25"/>
      <c r="E284" s="63"/>
      <c r="F284" s="63"/>
      <c r="G284" s="26"/>
      <c r="H284" s="27" t="s">
        <v>91</v>
      </c>
    </row>
    <row r="285" spans="1:8" ht="26.25" customHeight="1">
      <c r="A285" s="113" t="s">
        <v>0</v>
      </c>
      <c r="B285" s="113" t="s">
        <v>31</v>
      </c>
      <c r="C285" s="113" t="s">
        <v>93</v>
      </c>
      <c r="D285" s="139" t="s">
        <v>29</v>
      </c>
      <c r="E285" s="139"/>
      <c r="F285" s="139"/>
      <c r="G285" s="113" t="s">
        <v>95</v>
      </c>
      <c r="H285" s="113" t="s">
        <v>24</v>
      </c>
    </row>
    <row r="286" spans="1:8" ht="53.25" customHeight="1">
      <c r="A286" s="113"/>
      <c r="B286" s="113"/>
      <c r="C286" s="113"/>
      <c r="D286" s="7" t="s">
        <v>23</v>
      </c>
      <c r="E286" s="7" t="s">
        <v>94</v>
      </c>
      <c r="F286" s="7" t="s">
        <v>141</v>
      </c>
      <c r="G286" s="113"/>
      <c r="H286" s="113"/>
    </row>
    <row r="287" spans="1:8" ht="15.75">
      <c r="A287" s="29" t="s">
        <v>1</v>
      </c>
      <c r="B287" s="29" t="s">
        <v>2</v>
      </c>
      <c r="C287" s="29" t="s">
        <v>3</v>
      </c>
      <c r="D287" s="29" t="s">
        <v>4</v>
      </c>
      <c r="E287" s="29" t="s">
        <v>5</v>
      </c>
      <c r="F287" s="29" t="s">
        <v>6</v>
      </c>
      <c r="G287" s="29" t="s">
        <v>7</v>
      </c>
      <c r="H287" s="29" t="s">
        <v>8</v>
      </c>
    </row>
    <row r="288" spans="1:13" ht="19.5" customHeight="1">
      <c r="A288" s="12" t="s">
        <v>58</v>
      </c>
      <c r="B288" s="124" t="s">
        <v>33</v>
      </c>
      <c r="C288" s="13"/>
      <c r="D288" s="51" t="s">
        <v>21</v>
      </c>
      <c r="E288" s="58">
        <f>SUM(E289:E292)</f>
        <v>609054837.6999999</v>
      </c>
      <c r="F288" s="58">
        <f>SUM(F289:F292)</f>
        <v>468674707.85999995</v>
      </c>
      <c r="G288" s="14">
        <f t="shared" si="17"/>
        <v>76.95115100470697</v>
      </c>
      <c r="H288" s="101"/>
      <c r="J288" s="4"/>
      <c r="K288" s="4"/>
      <c r="L288" s="4"/>
      <c r="M288" s="4"/>
    </row>
    <row r="289" spans="1:8" ht="19.5" customHeight="1">
      <c r="A289" s="12"/>
      <c r="B289" s="124"/>
      <c r="C289" s="13"/>
      <c r="D289" s="59" t="s">
        <v>18</v>
      </c>
      <c r="E289" s="60">
        <v>288004159.65</v>
      </c>
      <c r="F289" s="60">
        <v>216122312.51</v>
      </c>
      <c r="G289" s="15">
        <f t="shared" si="17"/>
        <v>75.04138578159595</v>
      </c>
      <c r="H289" s="102"/>
    </row>
    <row r="290" spans="1:12" ht="19.5" customHeight="1">
      <c r="A290" s="12"/>
      <c r="B290" s="124"/>
      <c r="C290" s="13"/>
      <c r="D290" s="59" t="s">
        <v>19</v>
      </c>
      <c r="E290" s="60">
        <v>302809610</v>
      </c>
      <c r="F290" s="60">
        <v>236682066.82</v>
      </c>
      <c r="G290" s="15">
        <f t="shared" si="17"/>
        <v>78.16200642377234</v>
      </c>
      <c r="H290" s="102"/>
      <c r="J290" s="6"/>
      <c r="L290" s="6"/>
    </row>
    <row r="291" spans="1:8" ht="19.5" customHeight="1">
      <c r="A291" s="12"/>
      <c r="B291" s="124"/>
      <c r="C291" s="13"/>
      <c r="D291" s="59" t="s">
        <v>20</v>
      </c>
      <c r="E291" s="60">
        <v>0</v>
      </c>
      <c r="F291" s="60">
        <v>0</v>
      </c>
      <c r="G291" s="15">
        <v>0</v>
      </c>
      <c r="H291" s="102"/>
    </row>
    <row r="292" spans="1:12" ht="19.5" customHeight="1">
      <c r="A292" s="16"/>
      <c r="B292" s="124"/>
      <c r="C292" s="13"/>
      <c r="D292" s="79" t="s">
        <v>22</v>
      </c>
      <c r="E292" s="73">
        <v>18241068.05</v>
      </c>
      <c r="F292" s="73">
        <v>15870328.53</v>
      </c>
      <c r="G292" s="15">
        <f t="shared" si="17"/>
        <v>87.00328558886112</v>
      </c>
      <c r="H292" s="103"/>
      <c r="L292" s="6"/>
    </row>
    <row r="293" spans="1:8" ht="15.75">
      <c r="A293" s="12" t="s">
        <v>59</v>
      </c>
      <c r="B293" s="125" t="s">
        <v>50</v>
      </c>
      <c r="C293" s="19"/>
      <c r="D293" s="53" t="s">
        <v>21</v>
      </c>
      <c r="E293" s="56">
        <f>SUM(E294:E297)</f>
        <v>45426098.84</v>
      </c>
      <c r="F293" s="56">
        <f>SUM(F294:F297)</f>
        <v>34010273.41</v>
      </c>
      <c r="G293" s="10">
        <f t="shared" si="17"/>
        <v>74.86945671868307</v>
      </c>
      <c r="H293" s="101"/>
    </row>
    <row r="294" spans="1:8" ht="15.75">
      <c r="A294" s="12"/>
      <c r="B294" s="124"/>
      <c r="C294" s="13"/>
      <c r="D294" s="59" t="s">
        <v>18</v>
      </c>
      <c r="E294" s="60">
        <v>13168598.84</v>
      </c>
      <c r="F294" s="60">
        <v>10098360.32</v>
      </c>
      <c r="G294" s="15">
        <f t="shared" si="17"/>
        <v>76.68515415114582</v>
      </c>
      <c r="H294" s="102"/>
    </row>
    <row r="295" spans="1:8" ht="15.75">
      <c r="A295" s="12"/>
      <c r="B295" s="124"/>
      <c r="C295" s="13"/>
      <c r="D295" s="59" t="s">
        <v>19</v>
      </c>
      <c r="E295" s="60">
        <v>32257500</v>
      </c>
      <c r="F295" s="60">
        <v>23911913.09</v>
      </c>
      <c r="G295" s="15">
        <f t="shared" si="17"/>
        <v>74.1282278229869</v>
      </c>
      <c r="H295" s="102"/>
    </row>
    <row r="296" spans="1:8" ht="15.75">
      <c r="A296" s="12"/>
      <c r="B296" s="124"/>
      <c r="C296" s="13"/>
      <c r="D296" s="59" t="s">
        <v>20</v>
      </c>
      <c r="E296" s="60">
        <v>0</v>
      </c>
      <c r="F296" s="60">
        <v>0</v>
      </c>
      <c r="G296" s="15">
        <v>0</v>
      </c>
      <c r="H296" s="102"/>
    </row>
    <row r="297" spans="1:8" ht="15.75">
      <c r="A297" s="12"/>
      <c r="B297" s="126"/>
      <c r="C297" s="17"/>
      <c r="D297" s="59" t="s">
        <v>22</v>
      </c>
      <c r="E297" s="60">
        <v>0</v>
      </c>
      <c r="F297" s="60">
        <v>0</v>
      </c>
      <c r="G297" s="15">
        <v>0</v>
      </c>
      <c r="H297" s="103"/>
    </row>
    <row r="298" spans="1:8" ht="15.75">
      <c r="A298" s="18" t="s">
        <v>60</v>
      </c>
      <c r="B298" s="125" t="s">
        <v>51</v>
      </c>
      <c r="C298" s="19"/>
      <c r="D298" s="53" t="s">
        <v>21</v>
      </c>
      <c r="E298" s="56">
        <f>SUM(E299:E302)</f>
        <v>22429933.68</v>
      </c>
      <c r="F298" s="56">
        <f>SUM(F299:F302)</f>
        <v>17940025</v>
      </c>
      <c r="G298" s="10">
        <f aca="true" t="shared" si="18" ref="G298:G325">F298/E298*100</f>
        <v>79.98251468748882</v>
      </c>
      <c r="H298" s="101"/>
    </row>
    <row r="299" spans="1:8" ht="15.75">
      <c r="A299" s="12"/>
      <c r="B299" s="124"/>
      <c r="C299" s="13"/>
      <c r="D299" s="59" t="s">
        <v>18</v>
      </c>
      <c r="E299" s="60">
        <v>22369933.68</v>
      </c>
      <c r="F299" s="60">
        <v>17880025</v>
      </c>
      <c r="G299" s="15">
        <f t="shared" si="18"/>
        <v>79.92882435760535</v>
      </c>
      <c r="H299" s="102"/>
    </row>
    <row r="300" spans="1:8" ht="15.75">
      <c r="A300" s="12"/>
      <c r="B300" s="124"/>
      <c r="C300" s="13"/>
      <c r="D300" s="59" t="s">
        <v>19</v>
      </c>
      <c r="E300" s="60">
        <v>0</v>
      </c>
      <c r="F300" s="60">
        <v>0</v>
      </c>
      <c r="G300" s="15">
        <v>0</v>
      </c>
      <c r="H300" s="102"/>
    </row>
    <row r="301" spans="1:8" ht="15.75">
      <c r="A301" s="12"/>
      <c r="B301" s="124"/>
      <c r="C301" s="13"/>
      <c r="D301" s="59" t="s">
        <v>20</v>
      </c>
      <c r="E301" s="60">
        <v>0</v>
      </c>
      <c r="F301" s="60">
        <v>0</v>
      </c>
      <c r="G301" s="15">
        <v>0</v>
      </c>
      <c r="H301" s="102"/>
    </row>
    <row r="302" spans="1:8" ht="15.75">
      <c r="A302" s="16"/>
      <c r="B302" s="126"/>
      <c r="C302" s="17"/>
      <c r="D302" s="72" t="s">
        <v>22</v>
      </c>
      <c r="E302" s="67">
        <v>60000</v>
      </c>
      <c r="F302" s="67">
        <v>60000</v>
      </c>
      <c r="G302" s="15">
        <f t="shared" si="18"/>
        <v>100</v>
      </c>
      <c r="H302" s="103"/>
    </row>
    <row r="303" spans="1:8" ht="15.75">
      <c r="A303" s="12" t="s">
        <v>61</v>
      </c>
      <c r="B303" s="125" t="s">
        <v>52</v>
      </c>
      <c r="C303" s="19"/>
      <c r="D303" s="53" t="s">
        <v>21</v>
      </c>
      <c r="E303" s="56">
        <f>SUM(E304:E307)</f>
        <v>28598392.9</v>
      </c>
      <c r="F303" s="56">
        <f>SUM(F304:F307)</f>
        <v>21928270.930000003</v>
      </c>
      <c r="G303" s="10">
        <f t="shared" si="18"/>
        <v>76.67658461325638</v>
      </c>
      <c r="H303" s="101"/>
    </row>
    <row r="304" spans="1:8" ht="15.75">
      <c r="A304" s="12"/>
      <c r="B304" s="124"/>
      <c r="C304" s="13"/>
      <c r="D304" s="59" t="s">
        <v>18</v>
      </c>
      <c r="E304" s="60">
        <v>26558392.9</v>
      </c>
      <c r="F304" s="60">
        <v>21150108.76</v>
      </c>
      <c r="G304" s="15">
        <f t="shared" si="18"/>
        <v>79.63625223723534</v>
      </c>
      <c r="H304" s="102"/>
    </row>
    <row r="305" spans="1:8" ht="15.75">
      <c r="A305" s="12"/>
      <c r="B305" s="124"/>
      <c r="C305" s="13"/>
      <c r="D305" s="59" t="s">
        <v>19</v>
      </c>
      <c r="E305" s="60">
        <v>0</v>
      </c>
      <c r="F305" s="60">
        <v>0</v>
      </c>
      <c r="G305" s="15">
        <v>0</v>
      </c>
      <c r="H305" s="102"/>
    </row>
    <row r="306" spans="1:8" ht="15.75">
      <c r="A306" s="12"/>
      <c r="B306" s="124"/>
      <c r="C306" s="13"/>
      <c r="D306" s="59" t="s">
        <v>20</v>
      </c>
      <c r="E306" s="60">
        <v>0</v>
      </c>
      <c r="F306" s="60">
        <v>0</v>
      </c>
      <c r="G306" s="15">
        <v>0</v>
      </c>
      <c r="H306" s="102"/>
    </row>
    <row r="307" spans="1:8" ht="15.75">
      <c r="A307" s="12"/>
      <c r="B307" s="126"/>
      <c r="C307" s="17"/>
      <c r="D307" s="72" t="s">
        <v>22</v>
      </c>
      <c r="E307" s="67">
        <v>2040000</v>
      </c>
      <c r="F307" s="67">
        <v>778162.17</v>
      </c>
      <c r="G307" s="15">
        <f t="shared" si="18"/>
        <v>38.14520441176471</v>
      </c>
      <c r="H307" s="103"/>
    </row>
    <row r="308" spans="1:8" ht="15.75">
      <c r="A308" s="18" t="s">
        <v>62</v>
      </c>
      <c r="B308" s="125" t="s">
        <v>53</v>
      </c>
      <c r="C308" s="19"/>
      <c r="D308" s="53" t="s">
        <v>21</v>
      </c>
      <c r="E308" s="56">
        <f>SUM(E309:E312)</f>
        <v>41620736.41</v>
      </c>
      <c r="F308" s="56">
        <f>SUM(F309:F312)</f>
        <v>33863140.64</v>
      </c>
      <c r="G308" s="10">
        <f t="shared" si="18"/>
        <v>81.36122414178112</v>
      </c>
      <c r="H308" s="101"/>
    </row>
    <row r="309" spans="1:8" ht="15.75">
      <c r="A309" s="12"/>
      <c r="B309" s="124"/>
      <c r="C309" s="13"/>
      <c r="D309" s="59" t="s">
        <v>18</v>
      </c>
      <c r="E309" s="60">
        <v>5628229.41</v>
      </c>
      <c r="F309" s="60">
        <v>4367019.22</v>
      </c>
      <c r="G309" s="15">
        <f t="shared" si="18"/>
        <v>77.5913507050879</v>
      </c>
      <c r="H309" s="102"/>
    </row>
    <row r="310" spans="1:8" ht="15.75">
      <c r="A310" s="12"/>
      <c r="B310" s="124"/>
      <c r="C310" s="13"/>
      <c r="D310" s="59" t="s">
        <v>19</v>
      </c>
      <c r="E310" s="60">
        <v>15892300</v>
      </c>
      <c r="F310" s="60">
        <v>11310275</v>
      </c>
      <c r="G310" s="15">
        <f t="shared" si="18"/>
        <v>71.1682701685722</v>
      </c>
      <c r="H310" s="102"/>
    </row>
    <row r="311" spans="1:8" ht="15.75">
      <c r="A311" s="12"/>
      <c r="B311" s="124"/>
      <c r="C311" s="13"/>
      <c r="D311" s="59" t="s">
        <v>20</v>
      </c>
      <c r="E311" s="60">
        <v>0</v>
      </c>
      <c r="F311" s="60">
        <v>0</v>
      </c>
      <c r="G311" s="15">
        <v>0</v>
      </c>
      <c r="H311" s="102"/>
    </row>
    <row r="312" spans="1:8" ht="15.75">
      <c r="A312" s="16"/>
      <c r="B312" s="126"/>
      <c r="C312" s="17"/>
      <c r="D312" s="72" t="s">
        <v>22</v>
      </c>
      <c r="E312" s="67">
        <v>20100207</v>
      </c>
      <c r="F312" s="67">
        <v>18185846.42</v>
      </c>
      <c r="G312" s="15">
        <f t="shared" si="18"/>
        <v>90.47591609379944</v>
      </c>
      <c r="H312" s="103"/>
    </row>
    <row r="313" spans="1:8" ht="15.75">
      <c r="A313" s="24"/>
      <c r="B313" s="24"/>
      <c r="C313" s="25"/>
      <c r="D313" s="25"/>
      <c r="E313" s="63"/>
      <c r="F313" s="63"/>
      <c r="G313" s="26"/>
      <c r="H313" s="27" t="s">
        <v>92</v>
      </c>
    </row>
    <row r="314" spans="1:8" ht="30" customHeight="1">
      <c r="A314" s="113" t="s">
        <v>0</v>
      </c>
      <c r="B314" s="113" t="s">
        <v>31</v>
      </c>
      <c r="C314" s="113" t="s">
        <v>93</v>
      </c>
      <c r="D314" s="139" t="s">
        <v>29</v>
      </c>
      <c r="E314" s="139"/>
      <c r="F314" s="139"/>
      <c r="G314" s="113" t="s">
        <v>95</v>
      </c>
      <c r="H314" s="113" t="s">
        <v>24</v>
      </c>
    </row>
    <row r="315" spans="1:8" ht="59.25" customHeight="1">
      <c r="A315" s="113"/>
      <c r="B315" s="113"/>
      <c r="C315" s="113"/>
      <c r="D315" s="7" t="s">
        <v>23</v>
      </c>
      <c r="E315" s="7" t="s">
        <v>94</v>
      </c>
      <c r="F315" s="7" t="s">
        <v>141</v>
      </c>
      <c r="G315" s="113"/>
      <c r="H315" s="113"/>
    </row>
    <row r="316" spans="1:8" ht="15.75">
      <c r="A316" s="29" t="s">
        <v>1</v>
      </c>
      <c r="B316" s="29" t="s">
        <v>2</v>
      </c>
      <c r="C316" s="29" t="s">
        <v>3</v>
      </c>
      <c r="D316" s="29" t="s">
        <v>4</v>
      </c>
      <c r="E316" s="29" t="s">
        <v>5</v>
      </c>
      <c r="F316" s="29" t="s">
        <v>6</v>
      </c>
      <c r="G316" s="29" t="s">
        <v>7</v>
      </c>
      <c r="H316" s="29" t="s">
        <v>8</v>
      </c>
    </row>
    <row r="317" spans="1:8" ht="21.75" customHeight="1">
      <c r="A317" s="12" t="s">
        <v>63</v>
      </c>
      <c r="B317" s="124" t="s">
        <v>54</v>
      </c>
      <c r="C317" s="13"/>
      <c r="D317" s="51" t="s">
        <v>21</v>
      </c>
      <c r="E317" s="58">
        <f>SUM(E318:E321)</f>
        <v>17261571.560000002</v>
      </c>
      <c r="F317" s="58">
        <f>SUM(F318:F321)</f>
        <v>14743670</v>
      </c>
      <c r="G317" s="14">
        <f t="shared" si="18"/>
        <v>85.41325422631448</v>
      </c>
      <c r="H317" s="101"/>
    </row>
    <row r="318" spans="1:8" ht="21.75" customHeight="1">
      <c r="A318" s="12"/>
      <c r="B318" s="124"/>
      <c r="C318" s="13"/>
      <c r="D318" s="59" t="s">
        <v>18</v>
      </c>
      <c r="E318" s="60">
        <v>9539509.56</v>
      </c>
      <c r="F318" s="60">
        <v>9099147</v>
      </c>
      <c r="G318" s="15">
        <f t="shared" si="18"/>
        <v>95.3838029383976</v>
      </c>
      <c r="H318" s="102"/>
    </row>
    <row r="319" spans="1:8" ht="21.75" customHeight="1">
      <c r="A319" s="12"/>
      <c r="B319" s="124"/>
      <c r="C319" s="13"/>
      <c r="D319" s="59" t="s">
        <v>19</v>
      </c>
      <c r="E319" s="60">
        <v>2824004</v>
      </c>
      <c r="F319" s="60">
        <v>1799140</v>
      </c>
      <c r="G319" s="15">
        <f t="shared" si="18"/>
        <v>63.708833273607254</v>
      </c>
      <c r="H319" s="102"/>
    </row>
    <row r="320" spans="1:8" ht="21.75" customHeight="1">
      <c r="A320" s="12"/>
      <c r="B320" s="124"/>
      <c r="C320" s="13"/>
      <c r="D320" s="59" t="s">
        <v>20</v>
      </c>
      <c r="E320" s="60">
        <v>0</v>
      </c>
      <c r="F320" s="60">
        <v>0</v>
      </c>
      <c r="G320" s="15">
        <v>0</v>
      </c>
      <c r="H320" s="102"/>
    </row>
    <row r="321" spans="1:8" ht="21.75" customHeight="1">
      <c r="A321" s="12"/>
      <c r="B321" s="126"/>
      <c r="C321" s="17"/>
      <c r="D321" s="72" t="s">
        <v>22</v>
      </c>
      <c r="E321" s="67">
        <v>4898058</v>
      </c>
      <c r="F321" s="67">
        <v>3845383</v>
      </c>
      <c r="G321" s="15">
        <f t="shared" si="18"/>
        <v>78.50831901133061</v>
      </c>
      <c r="H321" s="103"/>
    </row>
    <row r="322" spans="1:10" ht="24" customHeight="1">
      <c r="A322" s="18" t="s">
        <v>64</v>
      </c>
      <c r="B322" s="125" t="s">
        <v>55</v>
      </c>
      <c r="C322" s="19"/>
      <c r="D322" s="53" t="s">
        <v>21</v>
      </c>
      <c r="E322" s="56">
        <f>SUM(E323:E326)</f>
        <v>271095835.18</v>
      </c>
      <c r="F322" s="56">
        <f>SUM(F323:F326)</f>
        <v>132908453.99000001</v>
      </c>
      <c r="G322" s="10">
        <f t="shared" si="18"/>
        <v>49.02637250098385</v>
      </c>
      <c r="H322" s="115" t="s">
        <v>160</v>
      </c>
      <c r="J322" s="42"/>
    </row>
    <row r="323" spans="1:8" ht="30.75" customHeight="1">
      <c r="A323" s="20"/>
      <c r="B323" s="124"/>
      <c r="C323" s="13"/>
      <c r="D323" s="59" t="s">
        <v>18</v>
      </c>
      <c r="E323" s="60">
        <v>217575335.18</v>
      </c>
      <c r="F323" s="60">
        <v>109258288.95</v>
      </c>
      <c r="G323" s="15">
        <f t="shared" si="18"/>
        <v>50.21630271630314</v>
      </c>
      <c r="H323" s="116"/>
    </row>
    <row r="324" spans="1:8" ht="24" customHeight="1">
      <c r="A324" s="20"/>
      <c r="B324" s="124"/>
      <c r="C324" s="13"/>
      <c r="D324" s="59" t="s">
        <v>19</v>
      </c>
      <c r="E324" s="60">
        <v>0</v>
      </c>
      <c r="F324" s="60">
        <v>0</v>
      </c>
      <c r="G324" s="15">
        <v>0</v>
      </c>
      <c r="H324" s="116"/>
    </row>
    <row r="325" spans="1:8" ht="18" customHeight="1">
      <c r="A325" s="20"/>
      <c r="B325" s="124"/>
      <c r="C325" s="13"/>
      <c r="D325" s="59" t="s">
        <v>20</v>
      </c>
      <c r="E325" s="67">
        <v>53520500</v>
      </c>
      <c r="F325" s="60">
        <v>23650165.04</v>
      </c>
      <c r="G325" s="15">
        <f t="shared" si="18"/>
        <v>44.18898373520427</v>
      </c>
      <c r="H325" s="116"/>
    </row>
    <row r="326" spans="1:8" ht="24" customHeight="1" thickBot="1">
      <c r="A326" s="21"/>
      <c r="B326" s="140"/>
      <c r="C326" s="22"/>
      <c r="D326" s="61" t="s">
        <v>22</v>
      </c>
      <c r="E326" s="62">
        <v>0</v>
      </c>
      <c r="F326" s="62">
        <v>0</v>
      </c>
      <c r="G326" s="15">
        <v>0</v>
      </c>
      <c r="H326" s="117"/>
    </row>
    <row r="327" spans="1:9" ht="15" customHeight="1">
      <c r="A327" s="156"/>
      <c r="B327" s="186" t="s">
        <v>26</v>
      </c>
      <c r="C327" s="176"/>
      <c r="D327" s="52" t="s">
        <v>21</v>
      </c>
      <c r="E327" s="55">
        <f>SUM(E328:E331)</f>
        <v>2313755473.18</v>
      </c>
      <c r="F327" s="55">
        <f>SUM(F328:F331)</f>
        <v>1621913470.05</v>
      </c>
      <c r="G327" s="9">
        <f>F327/E327*100</f>
        <v>70.09874158485988</v>
      </c>
      <c r="H327" s="111"/>
      <c r="I327" s="2"/>
    </row>
    <row r="328" spans="1:11" ht="15" customHeight="1">
      <c r="A328" s="157"/>
      <c r="B328" s="187"/>
      <c r="C328" s="177"/>
      <c r="D328" s="53" t="s">
        <v>18</v>
      </c>
      <c r="E328" s="56">
        <f aca="true" t="shared" si="19" ref="E328:F331">E6+E25+E49+E54+E59+E92+E145+E193+E198+E203+E208+E246+E275</f>
        <v>1495357555.02</v>
      </c>
      <c r="F328" s="56">
        <f t="shared" si="19"/>
        <v>1024975483.02</v>
      </c>
      <c r="G328" s="15">
        <f>F328/E328*100</f>
        <v>68.54383953717954</v>
      </c>
      <c r="H328" s="112"/>
      <c r="I328" s="2"/>
      <c r="J328" s="41"/>
      <c r="K328" s="41"/>
    </row>
    <row r="329" spans="1:11" ht="15" customHeight="1">
      <c r="A329" s="157"/>
      <c r="B329" s="187"/>
      <c r="C329" s="177"/>
      <c r="D329" s="53" t="s">
        <v>19</v>
      </c>
      <c r="E329" s="56">
        <f t="shared" si="19"/>
        <v>661094550</v>
      </c>
      <c r="F329" s="56">
        <f t="shared" si="19"/>
        <v>503103965.38</v>
      </c>
      <c r="G329" s="15">
        <f>F329/E329*100</f>
        <v>76.10166584794868</v>
      </c>
      <c r="H329" s="112"/>
      <c r="I329" s="2"/>
      <c r="J329" s="41"/>
      <c r="K329" s="41"/>
    </row>
    <row r="330" spans="1:11" ht="15" customHeight="1">
      <c r="A330" s="157"/>
      <c r="B330" s="187"/>
      <c r="C330" s="177"/>
      <c r="D330" s="53" t="s">
        <v>20</v>
      </c>
      <c r="E330" s="56">
        <f t="shared" si="19"/>
        <v>57128725</v>
      </c>
      <c r="F330" s="56">
        <f t="shared" si="19"/>
        <v>25340821.82</v>
      </c>
      <c r="G330" s="15">
        <f>F330/E330*100</f>
        <v>44.35740832654676</v>
      </c>
      <c r="H330" s="112"/>
      <c r="I330" s="2"/>
      <c r="J330" s="41"/>
      <c r="K330" s="41"/>
    </row>
    <row r="331" spans="1:11" ht="15" customHeight="1" thickBot="1">
      <c r="A331" s="158"/>
      <c r="B331" s="188"/>
      <c r="C331" s="178"/>
      <c r="D331" s="54" t="s">
        <v>22</v>
      </c>
      <c r="E331" s="57">
        <f t="shared" si="19"/>
        <v>100174643.16</v>
      </c>
      <c r="F331" s="57">
        <f t="shared" si="19"/>
        <v>68493199.83</v>
      </c>
      <c r="G331" s="23">
        <f>F331/E331*100</f>
        <v>68.3737896830857</v>
      </c>
      <c r="H331" s="121"/>
      <c r="J331" s="41"/>
      <c r="K331" s="41"/>
    </row>
    <row r="332" spans="1:11" ht="15" customHeight="1">
      <c r="A332" s="47"/>
      <c r="B332" s="48"/>
      <c r="C332" s="47"/>
      <c r="D332" s="69"/>
      <c r="E332" s="31"/>
      <c r="F332" s="31"/>
      <c r="G332" s="49"/>
      <c r="H332" s="50"/>
      <c r="J332" s="41"/>
      <c r="K332" s="41"/>
    </row>
    <row r="333" spans="1:11" ht="15" customHeight="1">
      <c r="A333" s="47"/>
      <c r="B333" s="48"/>
      <c r="C333" s="47"/>
      <c r="D333" s="69"/>
      <c r="E333" s="31"/>
      <c r="F333" s="31"/>
      <c r="G333" s="49"/>
      <c r="H333" s="50"/>
      <c r="J333" s="41"/>
      <c r="K333" s="41"/>
    </row>
    <row r="334" spans="1:11" ht="15" customHeight="1">
      <c r="A334" s="47"/>
      <c r="B334" s="48"/>
      <c r="C334" s="47"/>
      <c r="D334" s="69"/>
      <c r="E334" s="31"/>
      <c r="F334" s="31"/>
      <c r="G334" s="49"/>
      <c r="H334" s="50"/>
      <c r="I334" s="38"/>
      <c r="J334" s="41"/>
      <c r="K334" s="41"/>
    </row>
    <row r="335" spans="1:11" ht="15" customHeight="1">
      <c r="A335" s="47"/>
      <c r="B335" s="48"/>
      <c r="C335" s="47"/>
      <c r="D335" s="69"/>
      <c r="E335" s="31"/>
      <c r="F335" s="31"/>
      <c r="G335" s="49"/>
      <c r="H335" s="50"/>
      <c r="I335" s="38"/>
      <c r="J335" s="41"/>
      <c r="K335" s="41"/>
    </row>
    <row r="336" spans="1:11" ht="15" customHeight="1">
      <c r="A336" s="47"/>
      <c r="B336" s="48"/>
      <c r="C336" s="47"/>
      <c r="D336" s="69"/>
      <c r="E336" s="31"/>
      <c r="F336" s="31"/>
      <c r="G336" s="49"/>
      <c r="H336" s="50"/>
      <c r="I336" s="38"/>
      <c r="J336" s="41"/>
      <c r="K336" s="41"/>
    </row>
    <row r="337" spans="2:11" ht="15" customHeight="1">
      <c r="B337" s="38"/>
      <c r="C337" s="38"/>
      <c r="D337" s="38"/>
      <c r="E337" s="38"/>
      <c r="F337" s="70"/>
      <c r="G337" s="70"/>
      <c r="H337" s="82"/>
      <c r="I337" s="38"/>
      <c r="J337" s="41"/>
      <c r="K337" s="41"/>
    </row>
    <row r="338" spans="2:11" ht="21.75" customHeight="1">
      <c r="B338" s="184"/>
      <c r="C338" s="89"/>
      <c r="D338" s="90"/>
      <c r="E338" s="91"/>
      <c r="F338" s="91"/>
      <c r="G338" s="70"/>
      <c r="H338" s="82"/>
      <c r="I338" s="38"/>
      <c r="J338" s="41"/>
      <c r="K338" s="41"/>
    </row>
    <row r="339" spans="2:11" ht="15" customHeight="1">
      <c r="B339" s="184"/>
      <c r="C339" s="89"/>
      <c r="D339" s="89"/>
      <c r="E339" s="92"/>
      <c r="F339" s="92"/>
      <c r="G339" s="36"/>
      <c r="H339" s="82"/>
      <c r="I339" s="38"/>
      <c r="J339" s="41"/>
      <c r="K339" s="41"/>
    </row>
    <row r="340" spans="2:11" ht="15" customHeight="1">
      <c r="B340" s="184"/>
      <c r="C340" s="89"/>
      <c r="D340" s="89"/>
      <c r="E340" s="92"/>
      <c r="F340" s="92"/>
      <c r="G340" s="70"/>
      <c r="H340" s="82"/>
      <c r="I340" s="38"/>
      <c r="J340" s="41"/>
      <c r="K340" s="41"/>
    </row>
    <row r="341" spans="2:11" ht="15" customHeight="1">
      <c r="B341" s="184"/>
      <c r="C341" s="89"/>
      <c r="D341" s="89"/>
      <c r="E341" s="92"/>
      <c r="F341" s="92"/>
      <c r="G341" s="70"/>
      <c r="H341" s="82"/>
      <c r="I341" s="38"/>
      <c r="J341" s="41"/>
      <c r="K341" s="41"/>
    </row>
    <row r="342" spans="2:11" ht="15" customHeight="1">
      <c r="B342" s="184"/>
      <c r="C342" s="89"/>
      <c r="D342" s="89"/>
      <c r="E342" s="92"/>
      <c r="F342" s="92"/>
      <c r="G342" s="70"/>
      <c r="H342" s="82"/>
      <c r="I342" s="38"/>
      <c r="J342" s="41"/>
      <c r="K342" s="41"/>
    </row>
    <row r="343" spans="2:11" ht="15" customHeight="1">
      <c r="B343" s="38"/>
      <c r="C343" s="38"/>
      <c r="D343" s="38"/>
      <c r="E343" s="70"/>
      <c r="F343" s="70"/>
      <c r="G343" s="70"/>
      <c r="H343" s="82"/>
      <c r="I343" s="38"/>
      <c r="J343" s="41"/>
      <c r="K343" s="41"/>
    </row>
    <row r="344" spans="2:11" ht="24" customHeight="1">
      <c r="B344" s="185"/>
      <c r="C344" s="38"/>
      <c r="D344" s="83"/>
      <c r="E344" s="31"/>
      <c r="F344" s="31"/>
      <c r="G344" s="70"/>
      <c r="H344" s="84"/>
      <c r="I344" s="38"/>
      <c r="J344" s="41"/>
      <c r="K344" s="41"/>
    </row>
    <row r="345" spans="2:11" ht="15" customHeight="1">
      <c r="B345" s="185"/>
      <c r="C345" s="38"/>
      <c r="D345" s="83"/>
      <c r="E345" s="31"/>
      <c r="F345" s="31"/>
      <c r="G345" s="70"/>
      <c r="H345" s="84"/>
      <c r="I345" s="38"/>
      <c r="J345" s="41"/>
      <c r="K345" s="41"/>
    </row>
    <row r="346" spans="2:11" ht="15" customHeight="1">
      <c r="B346" s="185"/>
      <c r="C346" s="38"/>
      <c r="D346" s="83"/>
      <c r="E346" s="31"/>
      <c r="F346" s="31"/>
      <c r="G346" s="70"/>
      <c r="H346" s="85"/>
      <c r="I346" s="85"/>
      <c r="J346" s="41"/>
      <c r="K346" s="41"/>
    </row>
    <row r="347" spans="2:11" ht="15" customHeight="1">
      <c r="B347" s="185"/>
      <c r="C347" s="38"/>
      <c r="D347" s="83"/>
      <c r="E347" s="31"/>
      <c r="F347" s="31"/>
      <c r="G347" s="70"/>
      <c r="H347" s="85"/>
      <c r="I347" s="38"/>
      <c r="J347" s="41"/>
      <c r="K347" s="41"/>
    </row>
    <row r="348" spans="2:11" ht="15" customHeight="1">
      <c r="B348" s="185"/>
      <c r="C348" s="38"/>
      <c r="D348" s="83"/>
      <c r="E348" s="31"/>
      <c r="F348" s="31"/>
      <c r="G348" s="70"/>
      <c r="H348" s="85"/>
      <c r="I348" s="38"/>
      <c r="J348" s="41"/>
      <c r="K348" s="41"/>
    </row>
    <row r="349" spans="2:9" ht="15" customHeight="1">
      <c r="B349" s="38"/>
      <c r="C349" s="38"/>
      <c r="D349" s="83"/>
      <c r="E349" s="86"/>
      <c r="F349" s="86"/>
      <c r="G349" s="70"/>
      <c r="H349" s="82"/>
      <c r="I349" s="36"/>
    </row>
    <row r="350" spans="2:9" ht="15" customHeight="1">
      <c r="B350" s="38"/>
      <c r="C350" s="38"/>
      <c r="D350" s="38"/>
      <c r="E350" s="35"/>
      <c r="F350" s="35"/>
      <c r="G350" s="70"/>
      <c r="H350" s="82"/>
      <c r="I350" s="36"/>
    </row>
    <row r="351" spans="2:9" ht="15" customHeight="1">
      <c r="B351" s="38"/>
      <c r="C351" s="38"/>
      <c r="D351" s="38"/>
      <c r="E351" s="38"/>
      <c r="F351" s="70"/>
      <c r="G351" s="70"/>
      <c r="H351" s="82"/>
      <c r="I351" s="36"/>
    </row>
    <row r="352" spans="2:9" ht="15" customHeight="1">
      <c r="B352" s="38"/>
      <c r="C352" s="38"/>
      <c r="D352" s="38"/>
      <c r="E352" s="38"/>
      <c r="F352" s="70"/>
      <c r="G352" s="70"/>
      <c r="H352" s="82"/>
      <c r="I352" s="38"/>
    </row>
    <row r="353" spans="2:9" ht="15" customHeight="1">
      <c r="B353" s="38"/>
      <c r="C353" s="38"/>
      <c r="D353" s="38"/>
      <c r="E353" s="87"/>
      <c r="F353" s="70"/>
      <c r="G353" s="70"/>
      <c r="H353" s="84"/>
      <c r="I353" s="38"/>
    </row>
    <row r="354" spans="2:9" ht="15" customHeight="1">
      <c r="B354" s="38"/>
      <c r="C354" s="38"/>
      <c r="D354" s="38"/>
      <c r="E354" s="38"/>
      <c r="F354" s="70"/>
      <c r="G354" s="70"/>
      <c r="H354" s="84"/>
      <c r="I354" s="38"/>
    </row>
    <row r="355" spans="2:9" ht="15" customHeight="1">
      <c r="B355" s="38"/>
      <c r="C355" s="38"/>
      <c r="D355" s="38"/>
      <c r="E355" s="38"/>
      <c r="F355" s="70"/>
      <c r="G355" s="70"/>
      <c r="H355" s="85"/>
      <c r="I355" s="70"/>
    </row>
    <row r="356" spans="2:9" ht="15" customHeight="1">
      <c r="B356" s="38"/>
      <c r="C356" s="38"/>
      <c r="D356" s="38"/>
      <c r="E356" s="38"/>
      <c r="F356" s="70"/>
      <c r="G356" s="70"/>
      <c r="H356" s="82"/>
      <c r="I356" s="38"/>
    </row>
    <row r="357" spans="2:9" ht="15" customHeight="1">
      <c r="B357" s="38"/>
      <c r="C357" s="38"/>
      <c r="D357" s="38"/>
      <c r="E357" s="38"/>
      <c r="F357" s="70"/>
      <c r="G357" s="70"/>
      <c r="H357" s="82"/>
      <c r="I357" s="38"/>
    </row>
    <row r="358" spans="6:8" ht="15" customHeight="1">
      <c r="F358" s="2"/>
      <c r="G358" s="2"/>
      <c r="H358" s="3"/>
    </row>
    <row r="359" spans="5:8" ht="15" customHeight="1">
      <c r="E359" s="5"/>
      <c r="F359" s="2"/>
      <c r="G359" s="2"/>
      <c r="H359" s="3"/>
    </row>
    <row r="360" spans="6:8" ht="15" customHeight="1">
      <c r="F360" s="2"/>
      <c r="G360" s="2"/>
      <c r="H360" s="3"/>
    </row>
    <row r="361" spans="6:8" ht="15" customHeight="1">
      <c r="F361" s="2"/>
      <c r="G361" s="2"/>
      <c r="H361" s="3"/>
    </row>
    <row r="362" spans="6:8" ht="15" customHeight="1">
      <c r="F362" s="2"/>
      <c r="G362" s="2"/>
      <c r="H362" s="3"/>
    </row>
    <row r="363" spans="6:8" ht="15" customHeight="1">
      <c r="F363" s="2"/>
      <c r="G363" s="2"/>
      <c r="H363" s="3"/>
    </row>
    <row r="364" spans="6:8" ht="15" customHeight="1">
      <c r="F364" s="2"/>
      <c r="G364" s="2"/>
      <c r="H364" s="3"/>
    </row>
    <row r="365" spans="6:8" ht="15" customHeight="1">
      <c r="F365" s="2"/>
      <c r="G365" s="2"/>
      <c r="H365" s="3"/>
    </row>
    <row r="366" spans="6:8" ht="15" customHeight="1">
      <c r="F366" s="2"/>
      <c r="G366" s="2"/>
      <c r="H366" s="3"/>
    </row>
    <row r="367" spans="6:8" ht="15" customHeight="1">
      <c r="F367" s="2"/>
      <c r="G367" s="2"/>
      <c r="H367" s="3"/>
    </row>
    <row r="368" spans="6:8" ht="15" customHeight="1">
      <c r="F368" s="2"/>
      <c r="G368" s="2"/>
      <c r="H368" s="3"/>
    </row>
    <row r="369" spans="6:8" ht="15" customHeight="1">
      <c r="F369" s="2"/>
      <c r="G369" s="2"/>
      <c r="H369" s="3"/>
    </row>
    <row r="370" spans="6:8" ht="15" customHeight="1">
      <c r="F370" s="2"/>
      <c r="G370" s="2"/>
      <c r="H370" s="3"/>
    </row>
    <row r="371" spans="6:8" ht="15" customHeight="1">
      <c r="F371" s="2"/>
      <c r="G371" s="2"/>
      <c r="H371" s="3"/>
    </row>
    <row r="372" spans="6:8" ht="15" customHeight="1">
      <c r="F372" s="2"/>
      <c r="G372" s="2"/>
      <c r="H372" s="3"/>
    </row>
    <row r="373" spans="6:8" ht="15" customHeight="1">
      <c r="F373" s="2"/>
      <c r="G373" s="2"/>
      <c r="H373" s="3"/>
    </row>
    <row r="374" spans="6:8" ht="15" customHeight="1">
      <c r="F374" s="2"/>
      <c r="G374" s="2"/>
      <c r="H374" s="3"/>
    </row>
    <row r="375" spans="6:8" ht="15" customHeight="1">
      <c r="F375" s="2"/>
      <c r="G375" s="2"/>
      <c r="H375" s="3"/>
    </row>
    <row r="376" spans="6:8" ht="15" customHeight="1">
      <c r="F376" s="2"/>
      <c r="G376" s="2"/>
      <c r="H376" s="3"/>
    </row>
    <row r="377" spans="6:8" ht="15" customHeight="1">
      <c r="F377" s="2"/>
      <c r="G377" s="2"/>
      <c r="H377" s="3"/>
    </row>
    <row r="378" spans="6:8" ht="15" customHeight="1">
      <c r="F378" s="2"/>
      <c r="G378" s="2"/>
      <c r="H378" s="3"/>
    </row>
    <row r="379" spans="6:8" ht="15" customHeight="1">
      <c r="F379" s="2"/>
      <c r="G379" s="2"/>
      <c r="H379" s="3"/>
    </row>
    <row r="380" spans="6:8" ht="15" customHeight="1">
      <c r="F380" s="2"/>
      <c r="G380" s="2"/>
      <c r="H380" s="3"/>
    </row>
    <row r="381" spans="6:8" ht="15" customHeight="1">
      <c r="F381" s="2"/>
      <c r="G381" s="2"/>
      <c r="H381" s="3"/>
    </row>
    <row r="382" spans="6:8" ht="15" customHeight="1">
      <c r="F382" s="2"/>
      <c r="G382" s="2"/>
      <c r="H382" s="3"/>
    </row>
    <row r="383" spans="6:8" ht="15" customHeight="1">
      <c r="F383" s="2"/>
      <c r="G383" s="2"/>
      <c r="H383" s="3"/>
    </row>
    <row r="384" spans="6:8" ht="15" customHeight="1">
      <c r="F384" s="2"/>
      <c r="G384" s="2"/>
      <c r="H384" s="3"/>
    </row>
    <row r="385" spans="6:8" ht="15" customHeight="1">
      <c r="F385" s="2"/>
      <c r="G385" s="2"/>
      <c r="H385" s="3"/>
    </row>
    <row r="386" spans="6:8" ht="15" customHeight="1">
      <c r="F386" s="2"/>
      <c r="G386" s="2"/>
      <c r="H386" s="3"/>
    </row>
    <row r="387" spans="6:8" ht="15" customHeight="1">
      <c r="F387" s="2"/>
      <c r="G387" s="2"/>
      <c r="H387" s="3"/>
    </row>
    <row r="388" spans="6:8" ht="15" customHeight="1">
      <c r="F388" s="2"/>
      <c r="G388" s="2"/>
      <c r="H388" s="3"/>
    </row>
    <row r="389" spans="6:8" ht="15" customHeight="1">
      <c r="F389" s="2"/>
      <c r="G389" s="2"/>
      <c r="H389" s="3"/>
    </row>
    <row r="390" spans="6:8" ht="15" customHeight="1">
      <c r="F390" s="2"/>
      <c r="G390" s="2"/>
      <c r="H390" s="3"/>
    </row>
    <row r="391" spans="6:8" ht="15" customHeight="1">
      <c r="F391" s="2"/>
      <c r="G391" s="2"/>
      <c r="H391" s="3"/>
    </row>
    <row r="392" spans="6:8" ht="15" customHeight="1">
      <c r="F392" s="2"/>
      <c r="G392" s="2"/>
      <c r="H392" s="3"/>
    </row>
    <row r="393" spans="6:8" ht="15" customHeight="1">
      <c r="F393" s="2"/>
      <c r="G393" s="2"/>
      <c r="H393" s="3"/>
    </row>
    <row r="394" spans="6:8" ht="15" customHeight="1">
      <c r="F394" s="2"/>
      <c r="G394" s="2"/>
      <c r="H394" s="3"/>
    </row>
    <row r="395" spans="6:8" ht="15" customHeight="1">
      <c r="F395" s="2"/>
      <c r="G395" s="2"/>
      <c r="H395" s="3"/>
    </row>
    <row r="396" spans="6:8" ht="15" customHeight="1">
      <c r="F396" s="2"/>
      <c r="G396" s="2"/>
      <c r="H396" s="3"/>
    </row>
    <row r="397" spans="6:8" ht="15" customHeight="1">
      <c r="F397" s="2"/>
      <c r="G397" s="2"/>
      <c r="H397" s="3"/>
    </row>
    <row r="398" spans="6:8" ht="15" customHeight="1">
      <c r="F398" s="2"/>
      <c r="G398" s="2"/>
      <c r="H398" s="3"/>
    </row>
    <row r="399" spans="6:8" ht="15" customHeight="1">
      <c r="F399" s="2"/>
      <c r="G399" s="2"/>
      <c r="H399" s="3"/>
    </row>
    <row r="400" spans="6:8" ht="15" customHeight="1">
      <c r="F400" s="2"/>
      <c r="G400" s="2"/>
      <c r="H400" s="3"/>
    </row>
    <row r="401" spans="6:8" ht="15" customHeight="1">
      <c r="F401" s="2"/>
      <c r="G401" s="2"/>
      <c r="H401" s="3"/>
    </row>
    <row r="402" spans="6:8" ht="15" customHeight="1">
      <c r="F402" s="2"/>
      <c r="G402" s="2"/>
      <c r="H402" s="3"/>
    </row>
    <row r="403" spans="6:8" ht="15" customHeight="1">
      <c r="F403" s="2"/>
      <c r="G403" s="2"/>
      <c r="H403" s="3"/>
    </row>
    <row r="404" spans="6:8" ht="15" customHeight="1">
      <c r="F404" s="2"/>
      <c r="G404" s="2"/>
      <c r="H404" s="3"/>
    </row>
    <row r="405" spans="6:8" ht="15" customHeight="1">
      <c r="F405" s="2"/>
      <c r="G405" s="2"/>
      <c r="H405" s="3"/>
    </row>
    <row r="406" spans="6:8" ht="15" customHeight="1">
      <c r="F406" s="2"/>
      <c r="G406" s="2"/>
      <c r="H406" s="3"/>
    </row>
    <row r="407" spans="6:8" ht="15" customHeight="1">
      <c r="F407" s="2"/>
      <c r="G407" s="2"/>
      <c r="H407" s="3"/>
    </row>
    <row r="408" ht="15" customHeight="1">
      <c r="H408" s="3"/>
    </row>
    <row r="409" ht="15" customHeight="1">
      <c r="H409" s="3"/>
    </row>
    <row r="410" ht="15" customHeight="1">
      <c r="H410" s="3"/>
    </row>
    <row r="411" ht="15" customHeight="1">
      <c r="H411" s="3"/>
    </row>
    <row r="412" ht="15" customHeight="1">
      <c r="H412" s="3"/>
    </row>
    <row r="413" ht="15" customHeight="1">
      <c r="H413" s="3"/>
    </row>
    <row r="414" ht="15" customHeight="1">
      <c r="H414" s="3"/>
    </row>
    <row r="415" ht="15" customHeight="1">
      <c r="H415" s="3"/>
    </row>
    <row r="416" ht="15" customHeight="1">
      <c r="H416" s="3"/>
    </row>
    <row r="417" ht="15" customHeight="1">
      <c r="H417" s="3"/>
    </row>
    <row r="418" ht="15.75">
      <c r="H418" s="3"/>
    </row>
    <row r="419" ht="15.75">
      <c r="H419" s="3"/>
    </row>
    <row r="420" ht="15.75">
      <c r="H420" s="3"/>
    </row>
    <row r="421" ht="15.75">
      <c r="H421" s="3"/>
    </row>
    <row r="422" ht="15.75">
      <c r="H422" s="3"/>
    </row>
    <row r="423" ht="15.75">
      <c r="H423" s="3"/>
    </row>
    <row r="424" ht="15.75">
      <c r="H424" s="3"/>
    </row>
    <row r="425" ht="15.75">
      <c r="H425" s="3"/>
    </row>
    <row r="426" ht="15.75">
      <c r="H426" s="3"/>
    </row>
    <row r="427" ht="15.75">
      <c r="H427" s="3"/>
    </row>
    <row r="428" ht="15.75">
      <c r="H428" s="3"/>
    </row>
    <row r="429" ht="15.75">
      <c r="H429" s="3"/>
    </row>
    <row r="430" ht="15.75">
      <c r="H430" s="3"/>
    </row>
    <row r="431" ht="15.75">
      <c r="H431" s="3"/>
    </row>
    <row r="432" ht="15.75">
      <c r="H432" s="3"/>
    </row>
    <row r="433" ht="15.75">
      <c r="H433" s="3"/>
    </row>
    <row r="434" ht="15.75">
      <c r="H434" s="3"/>
    </row>
    <row r="435" ht="15.75">
      <c r="H435" s="3"/>
    </row>
    <row r="436" ht="15.75">
      <c r="H436" s="3"/>
    </row>
    <row r="437" ht="15.75">
      <c r="H437" s="3"/>
    </row>
    <row r="438" ht="15.75">
      <c r="H438" s="3"/>
    </row>
    <row r="439" ht="15.75">
      <c r="H439" s="3"/>
    </row>
    <row r="440" ht="15.75">
      <c r="H440" s="3"/>
    </row>
    <row r="441" ht="15.75">
      <c r="H441" s="3"/>
    </row>
    <row r="442" ht="15.75">
      <c r="H442" s="3"/>
    </row>
    <row r="443" ht="15.75">
      <c r="H443" s="3"/>
    </row>
    <row r="444" ht="15.75">
      <c r="H444" s="3"/>
    </row>
    <row r="445" ht="15.75">
      <c r="H445" s="3"/>
    </row>
    <row r="446" ht="15.75">
      <c r="H446" s="3"/>
    </row>
    <row r="447" ht="15.75">
      <c r="H447" s="3"/>
    </row>
    <row r="448" ht="15.75">
      <c r="H448" s="3"/>
    </row>
    <row r="449" ht="15.75">
      <c r="H449" s="3"/>
    </row>
    <row r="450" ht="15.75">
      <c r="H450" s="3"/>
    </row>
    <row r="451" ht="15.75">
      <c r="H451" s="3"/>
    </row>
    <row r="452" ht="15.75">
      <c r="H452" s="3"/>
    </row>
    <row r="453" ht="15.75">
      <c r="H453" s="3"/>
    </row>
    <row r="454" ht="15.75">
      <c r="H454" s="3"/>
    </row>
    <row r="455" ht="15.75">
      <c r="H455" s="3"/>
    </row>
    <row r="456" ht="15.75">
      <c r="H456" s="3"/>
    </row>
    <row r="457" ht="15.75">
      <c r="H457" s="3"/>
    </row>
    <row r="458" ht="15.75">
      <c r="H458" s="3"/>
    </row>
    <row r="459" ht="15.75">
      <c r="H459" s="3"/>
    </row>
    <row r="460" ht="15.75">
      <c r="H460" s="3"/>
    </row>
    <row r="461" ht="15.75">
      <c r="H461" s="3"/>
    </row>
    <row r="462" ht="15.75">
      <c r="H462" s="3"/>
    </row>
    <row r="463" ht="15.75">
      <c r="H463" s="3"/>
    </row>
    <row r="464" ht="15.75">
      <c r="H464" s="3"/>
    </row>
    <row r="465" ht="15.75">
      <c r="H465" s="3"/>
    </row>
    <row r="466" ht="15.75">
      <c r="H466" s="3"/>
    </row>
    <row r="467" ht="15.75">
      <c r="H467" s="3"/>
    </row>
    <row r="468" ht="15.75">
      <c r="H468" s="3"/>
    </row>
    <row r="469" ht="15.75">
      <c r="H469" s="3"/>
    </row>
    <row r="470" ht="15.75">
      <c r="H470" s="3"/>
    </row>
    <row r="471" ht="15.75">
      <c r="H471" s="3"/>
    </row>
    <row r="472" ht="15.75">
      <c r="H472" s="3"/>
    </row>
    <row r="473" ht="15.75">
      <c r="H473" s="3"/>
    </row>
    <row r="474" ht="15.75">
      <c r="H474" s="3"/>
    </row>
    <row r="475" ht="15.75">
      <c r="H475" s="3"/>
    </row>
    <row r="476" ht="15.75">
      <c r="H476" s="3"/>
    </row>
    <row r="477" ht="15.75">
      <c r="H477" s="3"/>
    </row>
    <row r="478" ht="15.75">
      <c r="H478" s="3"/>
    </row>
    <row r="479" ht="15.75">
      <c r="H479" s="3"/>
    </row>
    <row r="480" ht="15.75">
      <c r="H480" s="3"/>
    </row>
    <row r="481" ht="15.75">
      <c r="H481" s="3"/>
    </row>
    <row r="482" ht="15.75">
      <c r="H482" s="3"/>
    </row>
    <row r="483" ht="15.75">
      <c r="H483" s="3"/>
    </row>
    <row r="484" ht="15.75">
      <c r="H484" s="3"/>
    </row>
    <row r="485" ht="15.75">
      <c r="H485" s="3"/>
    </row>
    <row r="486" ht="15.75">
      <c r="H486" s="3"/>
    </row>
    <row r="487" ht="15.75">
      <c r="H487" s="3"/>
    </row>
    <row r="488" ht="15.75">
      <c r="H488" s="3"/>
    </row>
    <row r="489" ht="15.75">
      <c r="H489" s="3"/>
    </row>
    <row r="490" ht="15.75">
      <c r="H490" s="3"/>
    </row>
    <row r="491" ht="15.75">
      <c r="H491" s="3"/>
    </row>
    <row r="492" ht="15.75">
      <c r="H492" s="3"/>
    </row>
    <row r="493" ht="15.75">
      <c r="H493" s="3"/>
    </row>
    <row r="494" ht="15.75">
      <c r="H494" s="3"/>
    </row>
    <row r="495" ht="15.75">
      <c r="H495" s="3"/>
    </row>
    <row r="496" ht="15.75">
      <c r="H496" s="3"/>
    </row>
    <row r="497" ht="15.75">
      <c r="H497" s="3"/>
    </row>
    <row r="498" ht="15.75">
      <c r="H498" s="3"/>
    </row>
    <row r="499" ht="15.75">
      <c r="H499" s="3"/>
    </row>
    <row r="500" ht="15.75">
      <c r="H500" s="3"/>
    </row>
    <row r="501" ht="15.75">
      <c r="H501" s="3"/>
    </row>
    <row r="502" ht="15.75">
      <c r="H502" s="3"/>
    </row>
  </sheetData>
  <sheetProtection/>
  <mergeCells count="230">
    <mergeCell ref="G189:G190"/>
    <mergeCell ref="C285:C286"/>
    <mergeCell ref="D285:F285"/>
    <mergeCell ref="L278:M278"/>
    <mergeCell ref="B183:B187"/>
    <mergeCell ref="H231:H235"/>
    <mergeCell ref="H240:H244"/>
    <mergeCell ref="B264:B268"/>
    <mergeCell ref="H264:H268"/>
    <mergeCell ref="H221:H225"/>
    <mergeCell ref="B226:B230"/>
    <mergeCell ref="H288:H292"/>
    <mergeCell ref="H293:H297"/>
    <mergeCell ref="H308:H312"/>
    <mergeCell ref="H285:H286"/>
    <mergeCell ref="A314:A315"/>
    <mergeCell ref="B314:B315"/>
    <mergeCell ref="A285:A286"/>
    <mergeCell ref="G314:G315"/>
    <mergeCell ref="C314:C315"/>
    <mergeCell ref="B338:B342"/>
    <mergeCell ref="B344:B348"/>
    <mergeCell ref="B269:B273"/>
    <mergeCell ref="B317:B321"/>
    <mergeCell ref="B327:B331"/>
    <mergeCell ref="B288:B292"/>
    <mergeCell ref="B322:B326"/>
    <mergeCell ref="B261:B262"/>
    <mergeCell ref="B285:B286"/>
    <mergeCell ref="H255:H259"/>
    <mergeCell ref="G261:G262"/>
    <mergeCell ref="H261:H262"/>
    <mergeCell ref="C261:C262"/>
    <mergeCell ref="B279:B283"/>
    <mergeCell ref="H322:H326"/>
    <mergeCell ref="D261:F261"/>
    <mergeCell ref="H303:H307"/>
    <mergeCell ref="H314:H315"/>
    <mergeCell ref="G285:G286"/>
    <mergeCell ref="H317:H321"/>
    <mergeCell ref="D314:F314"/>
    <mergeCell ref="C202:C206"/>
    <mergeCell ref="H149:H153"/>
    <mergeCell ref="H154:H158"/>
    <mergeCell ref="H159:H163"/>
    <mergeCell ref="H165:H166"/>
    <mergeCell ref="H197:H201"/>
    <mergeCell ref="D189:F189"/>
    <mergeCell ref="H168:H172"/>
    <mergeCell ref="H173:H177"/>
    <mergeCell ref="H178:H182"/>
    <mergeCell ref="B149:B153"/>
    <mergeCell ref="B154:B158"/>
    <mergeCell ref="B159:B163"/>
    <mergeCell ref="B168:B172"/>
    <mergeCell ref="B141:B142"/>
    <mergeCell ref="B165:B166"/>
    <mergeCell ref="B10:B14"/>
    <mergeCell ref="B15:B19"/>
    <mergeCell ref="C48:C52"/>
    <mergeCell ref="B144:B148"/>
    <mergeCell ref="B101:B105"/>
    <mergeCell ref="B72:B76"/>
    <mergeCell ref="B77:B81"/>
    <mergeCell ref="B82:B86"/>
    <mergeCell ref="B120:B124"/>
    <mergeCell ref="B130:B134"/>
    <mergeCell ref="H327:H331"/>
    <mergeCell ref="B245:B249"/>
    <mergeCell ref="B274:B278"/>
    <mergeCell ref="C245:C249"/>
    <mergeCell ref="C274:C278"/>
    <mergeCell ref="C327:C331"/>
    <mergeCell ref="H245:H249"/>
    <mergeCell ref="H274:H278"/>
    <mergeCell ref="H250:H254"/>
    <mergeCell ref="B255:B259"/>
    <mergeCell ref="A1:H1"/>
    <mergeCell ref="H5:H9"/>
    <mergeCell ref="A2:A3"/>
    <mergeCell ref="B2:B3"/>
    <mergeCell ref="C2:C3"/>
    <mergeCell ref="D2:F2"/>
    <mergeCell ref="B5:B9"/>
    <mergeCell ref="G2:G3"/>
    <mergeCell ref="A5:A9"/>
    <mergeCell ref="H2:H3"/>
    <mergeCell ref="C5:C9"/>
    <mergeCell ref="A48:A52"/>
    <mergeCell ref="H15:H19"/>
    <mergeCell ref="H29:H33"/>
    <mergeCell ref="H34:H38"/>
    <mergeCell ref="G21:G22"/>
    <mergeCell ref="A45:A46"/>
    <mergeCell ref="D21:F21"/>
    <mergeCell ref="C24:C28"/>
    <mergeCell ref="C45:C46"/>
    <mergeCell ref="A327:A331"/>
    <mergeCell ref="B207:B211"/>
    <mergeCell ref="B293:B297"/>
    <mergeCell ref="B298:B302"/>
    <mergeCell ref="B303:B307"/>
    <mergeCell ref="B308:B312"/>
    <mergeCell ref="B240:B244"/>
    <mergeCell ref="B216:B220"/>
    <mergeCell ref="B231:B235"/>
    <mergeCell ref="B250:B254"/>
    <mergeCell ref="A197:A201"/>
    <mergeCell ref="A91:A95"/>
    <mergeCell ref="A144:A148"/>
    <mergeCell ref="A192:A196"/>
    <mergeCell ref="A141:A142"/>
    <mergeCell ref="A165:A166"/>
    <mergeCell ref="A189:A190"/>
    <mergeCell ref="A117:A118"/>
    <mergeCell ref="A274:A278"/>
    <mergeCell ref="A245:A249"/>
    <mergeCell ref="A207:A211"/>
    <mergeCell ref="A202:A206"/>
    <mergeCell ref="A231:A235"/>
    <mergeCell ref="A240:A244"/>
    <mergeCell ref="A213:A214"/>
    <mergeCell ref="A237:A238"/>
    <mergeCell ref="A261:A262"/>
    <mergeCell ref="I24:I28"/>
    <mergeCell ref="H45:H46"/>
    <mergeCell ref="H39:H43"/>
    <mergeCell ref="A21:A22"/>
    <mergeCell ref="B21:B22"/>
    <mergeCell ref="C21:C22"/>
    <mergeCell ref="H21:H22"/>
    <mergeCell ref="G45:G46"/>
    <mergeCell ref="D45:F45"/>
    <mergeCell ref="A24:A28"/>
    <mergeCell ref="H58:H62"/>
    <mergeCell ref="H48:H52"/>
    <mergeCell ref="H53:H57"/>
    <mergeCell ref="A53:A57"/>
    <mergeCell ref="C53:C57"/>
    <mergeCell ref="C58:C62"/>
    <mergeCell ref="A58:A62"/>
    <mergeCell ref="B24:B28"/>
    <mergeCell ref="B45:B46"/>
    <mergeCell ref="B48:B52"/>
    <mergeCell ref="B63:B67"/>
    <mergeCell ref="B29:B33"/>
    <mergeCell ref="B34:B38"/>
    <mergeCell ref="B39:B43"/>
    <mergeCell ref="B53:B57"/>
    <mergeCell ref="A69:A70"/>
    <mergeCell ref="B69:B70"/>
    <mergeCell ref="B58:B62"/>
    <mergeCell ref="A88:A89"/>
    <mergeCell ref="B91:B95"/>
    <mergeCell ref="B88:B89"/>
    <mergeCell ref="C69:C70"/>
    <mergeCell ref="H63:H67"/>
    <mergeCell ref="C192:C196"/>
    <mergeCell ref="C165:C166"/>
    <mergeCell ref="G69:G70"/>
    <mergeCell ref="H69:H70"/>
    <mergeCell ref="C88:C89"/>
    <mergeCell ref="D88:F88"/>
    <mergeCell ref="G88:G89"/>
    <mergeCell ref="D117:F117"/>
    <mergeCell ref="D237:F237"/>
    <mergeCell ref="G237:G238"/>
    <mergeCell ref="H237:H238"/>
    <mergeCell ref="D165:F165"/>
    <mergeCell ref="G165:G166"/>
    <mergeCell ref="D69:F69"/>
    <mergeCell ref="G117:G118"/>
    <mergeCell ref="D141:F141"/>
    <mergeCell ref="G141:G142"/>
    <mergeCell ref="G213:G214"/>
    <mergeCell ref="C91:C95"/>
    <mergeCell ref="C117:C118"/>
    <mergeCell ref="C144:C148"/>
    <mergeCell ref="B106:B110"/>
    <mergeCell ref="B96:B100"/>
    <mergeCell ref="C141:C142"/>
    <mergeCell ref="B125:B129"/>
    <mergeCell ref="B135:B139"/>
    <mergeCell ref="H226:H230"/>
    <mergeCell ref="B237:B238"/>
    <mergeCell ref="C237:C238"/>
    <mergeCell ref="H183:H187"/>
    <mergeCell ref="H192:H196"/>
    <mergeCell ref="B221:B225"/>
    <mergeCell ref="C197:C201"/>
    <mergeCell ref="B202:B206"/>
    <mergeCell ref="C213:C214"/>
    <mergeCell ref="D213:F213"/>
    <mergeCell ref="B173:B177"/>
    <mergeCell ref="B213:B214"/>
    <mergeCell ref="B117:B118"/>
    <mergeCell ref="B111:B115"/>
    <mergeCell ref="B189:B190"/>
    <mergeCell ref="C189:C190"/>
    <mergeCell ref="B197:B201"/>
    <mergeCell ref="C207:C211"/>
    <mergeCell ref="B178:B182"/>
    <mergeCell ref="B192:B196"/>
    <mergeCell ref="H213:H214"/>
    <mergeCell ref="H120:H124"/>
    <mergeCell ref="H82:H86"/>
    <mergeCell ref="H91:H95"/>
    <mergeCell ref="H135:H139"/>
    <mergeCell ref="H96:H100"/>
    <mergeCell ref="H189:H190"/>
    <mergeCell ref="J183:K187"/>
    <mergeCell ref="H24:H28"/>
    <mergeCell ref="H269:H273"/>
    <mergeCell ref="H279:H283"/>
    <mergeCell ref="H216:H220"/>
    <mergeCell ref="H207:H211"/>
    <mergeCell ref="H202:H206"/>
    <mergeCell ref="H101:H105"/>
    <mergeCell ref="H117:H118"/>
    <mergeCell ref="H88:H89"/>
    <mergeCell ref="H10:H14"/>
    <mergeCell ref="H298:H302"/>
    <mergeCell ref="H106:H110"/>
    <mergeCell ref="H111:H115"/>
    <mergeCell ref="H77:H81"/>
    <mergeCell ref="H72:H76"/>
    <mergeCell ref="H144:H148"/>
    <mergeCell ref="H141:H142"/>
    <mergeCell ref="H125:H129"/>
    <mergeCell ref="H130:H134"/>
  </mergeCells>
  <printOptions/>
  <pageMargins left="0" right="0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Oksana_d</dc:creator>
  <cp:keywords/>
  <dc:description/>
  <cp:lastModifiedBy>Полянина Александра Александровна</cp:lastModifiedBy>
  <cp:lastPrinted>2015-10-28T07:38:27Z</cp:lastPrinted>
  <dcterms:created xsi:type="dcterms:W3CDTF">2009-02-17T08:54:58Z</dcterms:created>
  <dcterms:modified xsi:type="dcterms:W3CDTF">2015-10-28T12:50:40Z</dcterms:modified>
  <cp:category/>
  <cp:version/>
  <cp:contentType/>
  <cp:contentStatus/>
</cp:coreProperties>
</file>