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1" sheetId="1" r:id="rId1"/>
  </sheets>
  <definedNames>
    <definedName name="_xlnm.Print_Titles" localSheetId="0">'Приложение 1'!$8:$8</definedName>
    <definedName name="_xlnm.Print_Area" localSheetId="0">'Приложение 1'!$E$1:$F$148</definedName>
  </definedNames>
  <calcPr fullCalcOnLoad="1"/>
</workbook>
</file>

<file path=xl/sharedStrings.xml><?xml version="1.0" encoding="utf-8"?>
<sst xmlns="http://schemas.openxmlformats.org/spreadsheetml/2006/main" count="607" uniqueCount="212">
  <si>
    <t>048</t>
  </si>
  <si>
    <t>0000</t>
  </si>
  <si>
    <t>120</t>
  </si>
  <si>
    <t>140</t>
  </si>
  <si>
    <t>182</t>
  </si>
  <si>
    <t>110</t>
  </si>
  <si>
    <t>388</t>
  </si>
  <si>
    <t>914</t>
  </si>
  <si>
    <t>130</t>
  </si>
  <si>
    <t xml:space="preserve">      Прочие доходы от компенсации затрат бюджетов городских округов 
</t>
  </si>
  <si>
    <t>410</t>
  </si>
  <si>
    <t>916</t>
  </si>
  <si>
    <t>918</t>
  </si>
  <si>
    <t>919</t>
  </si>
  <si>
    <t>Всего доходов:</t>
  </si>
  <si>
    <t>000</t>
  </si>
  <si>
    <t>Приложение 1</t>
  </si>
  <si>
    <t>188</t>
  </si>
  <si>
    <t>Наименование</t>
  </si>
  <si>
    <t>100</t>
  </si>
  <si>
    <t>150</t>
  </si>
  <si>
    <t>% исполнения</t>
  </si>
  <si>
    <t>Код администратора доходов</t>
  </si>
  <si>
    <t>Код классификации доходов бюджетов</t>
  </si>
  <si>
    <t>Исполнено,           руб., коп.</t>
  </si>
  <si>
    <t xml:space="preserve">                 к решению Совета депутатов ЗАТО Александровск</t>
  </si>
  <si>
    <t>1 12 01010 01</t>
  </si>
  <si>
    <t>1 12 01030 01</t>
  </si>
  <si>
    <t>НАЛОГОВЫЕ И НЕНАЛОГОВЫЕ ДОХОДЫ</t>
  </si>
  <si>
    <t>Управление Федерального казначейства по Мурманской области</t>
  </si>
  <si>
    <t>1 00 00000 00</t>
  </si>
  <si>
    <t>1 01 0201001</t>
  </si>
  <si>
    <t>1 01 02020 01</t>
  </si>
  <si>
    <t>1 05 01021 01</t>
  </si>
  <si>
    <t>1 05 02010 02</t>
  </si>
  <si>
    <t>1 05 02020 02</t>
  </si>
  <si>
    <t>1 05 04010 02</t>
  </si>
  <si>
    <t>1 06 01020 04</t>
  </si>
  <si>
    <t>1 06 06032 04</t>
  </si>
  <si>
    <t>1 06 06042 04</t>
  </si>
  <si>
    <t>1 08 03010 01</t>
  </si>
  <si>
    <t>Межрайонная инспекция Федеральной налоговой службы России № 2 по Мурманской области</t>
  </si>
  <si>
    <t>Администрация ЗАТО Александровск</t>
  </si>
  <si>
    <t>2 00 00000 00</t>
  </si>
  <si>
    <t>БЕЗВОЗМЕЗДНЫЕ ПОСТУПЛЕНИЯ</t>
  </si>
  <si>
    <t xml:space="preserve">0000 </t>
  </si>
  <si>
    <t>180</t>
  </si>
  <si>
    <t xml:space="preserve">1 17 01040 04 </t>
  </si>
  <si>
    <t>1 13 02064 04</t>
  </si>
  <si>
    <t>1 13 02994 04</t>
  </si>
  <si>
    <t>1 14 02043 04</t>
  </si>
  <si>
    <t>1 08 07150 01</t>
  </si>
  <si>
    <t>1 11 05012 04</t>
  </si>
  <si>
    <t>1 11 05024 04</t>
  </si>
  <si>
    <t>1 11 09044 04</t>
  </si>
  <si>
    <t>Управление финансов администрации ЗАТО Александровск</t>
  </si>
  <si>
    <t>Управление образования администрации ЗАТО Александровск</t>
  </si>
  <si>
    <t>Управление культуры, спорта и молодежной политики администрации ЗАТО Александровск</t>
  </si>
  <si>
    <t>Уточненный план, руб., коп.</t>
  </si>
  <si>
    <t>1 11 05074 04</t>
  </si>
  <si>
    <t>1 11 07014 04</t>
  </si>
  <si>
    <t>1 13 01994 04</t>
  </si>
  <si>
    <t>924</t>
  </si>
  <si>
    <t>2 02 29999 04</t>
  </si>
  <si>
    <t>2 02 35930 04</t>
  </si>
  <si>
    <t xml:space="preserve">2 19 60010 04 </t>
  </si>
  <si>
    <t>2 02 25555 04</t>
  </si>
  <si>
    <t>2 02 15001 04</t>
  </si>
  <si>
    <t>2 02 15002 04</t>
  </si>
  <si>
    <t>2 02 15010 04</t>
  </si>
  <si>
    <t>2 02 30027 04</t>
  </si>
  <si>
    <t>2 02 30029 04</t>
  </si>
  <si>
    <t>2 02 25519 04</t>
  </si>
  <si>
    <t>1 12 01041 01</t>
  </si>
  <si>
    <t>2 02 35120 04</t>
  </si>
  <si>
    <t>2 02 49999 04</t>
  </si>
  <si>
    <t>1 12 01042 01</t>
  </si>
  <si>
    <t>10302231 01</t>
  </si>
  <si>
    <t>10302241 01</t>
  </si>
  <si>
    <t>10302251 01</t>
  </si>
  <si>
    <t>10302261 01</t>
  </si>
  <si>
    <t>1 01 02030 01</t>
  </si>
  <si>
    <t>1 05 01011 01</t>
  </si>
  <si>
    <t>1 05 01050 01</t>
  </si>
  <si>
    <t>2 02 20077 04</t>
  </si>
  <si>
    <t>2 02 30024 04</t>
  </si>
  <si>
    <t xml:space="preserve">    Дотации бюджетам городских округов на выравнивание бюджетной обеспеченности</t>
  </si>
  <si>
    <t>2 02 39998 04</t>
  </si>
  <si>
    <t xml:space="preserve">2 18 04020 04 </t>
  </si>
  <si>
    <t>1 16 10123 01</t>
  </si>
  <si>
    <t>1 16 10129 01</t>
  </si>
  <si>
    <t>Федеральная служба по надзору в сфере природопользования по Мурманской области</t>
  </si>
  <si>
    <t>Федеральное медико-биологическое агенство ЦМСЧ-120</t>
  </si>
  <si>
    <t>Министерство юстиции Мурманской области</t>
  </si>
  <si>
    <t>821</t>
  </si>
  <si>
    <t>1 16 01053 01</t>
  </si>
  <si>
    <t>1 16 01063 01</t>
  </si>
  <si>
    <t>1 16 01073 01</t>
  </si>
  <si>
    <t>1 16 01083 01</t>
  </si>
  <si>
    <t>1 16 01153 01</t>
  </si>
  <si>
    <t>1 16 01143 01</t>
  </si>
  <si>
    <t>1 16 01173 01</t>
  </si>
  <si>
    <t>1 16 01183 01</t>
  </si>
  <si>
    <t>1 16 01193 01</t>
  </si>
  <si>
    <t>1 16 01203 01</t>
  </si>
  <si>
    <t>832</t>
  </si>
  <si>
    <t>Комитет по обеспечению безопасности населения Мурманской области</t>
  </si>
  <si>
    <t>1 16 01333 01</t>
  </si>
  <si>
    <t>1 16 01194 01</t>
  </si>
  <si>
    <t>1 16 002020 02</t>
  </si>
  <si>
    <t>1 16 007010 04</t>
  </si>
  <si>
    <t>1 16 007090 04</t>
  </si>
  <si>
    <t xml:space="preserve">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</si>
  <si>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2 02 20216 04</t>
  </si>
  <si>
    <t>2 02 25304 04</t>
  </si>
  <si>
    <t>2 02 45303 04</t>
  </si>
  <si>
    <t xml:space="preserve">Контрольно-счетная палата  ЗАТО Александровск </t>
  </si>
  <si>
    <t xml:space="preserve">              от                  2022 года №      </t>
  </si>
  <si>
    <t>Доходы бюджета муниципального образования ЗАТО Александровск по кодам классификации доходов бюджетов за 2021 год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</si>
  <si>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</si>
  <si>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</si>
  <si>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</t>
  </si>
  <si>
    <t xml:space="preserve">Плата за размещение твердых коммунальных отходов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</si>
  <si>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</si>
  <si>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</si>
  <si>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</si>
  <si>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</si>
  <si>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</si>
  <si>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</si>
  <si>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статьней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</si>
  <si>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</si>
  <si>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</si>
  <si>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</si>
  <si>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</si>
  <si>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</si>
  <si>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</si>
  <si>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</si>
  <si>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</si>
  <si>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</si>
  <si>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</si>
  <si>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</si>
  <si>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</si>
  <si>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1 01 02080 01</t>
  </si>
  <si>
    <t>1 05 01012 01</t>
  </si>
  <si>
    <t>Налог, взимаемый с налогоплательщиков, выбравших в качестве объекта налогообложения доходы (за налоговые преиоды,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</si>
  <si>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преиоды, истекшие до 1 января 2011 года)</t>
  </si>
  <si>
    <t>1 05 01022 01</t>
  </si>
  <si>
    <t xml:space="preserve">Отдел Министерства внутренних дел Российской Федерации по ЗАТО Александровск Мурманской области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</si>
  <si>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</si>
  <si>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809</t>
  </si>
  <si>
    <t>Министерство развития Арктики и экономики Мурманской области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</si>
  <si>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</si>
  <si>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</si>
  <si>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</si>
  <si>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</si>
  <si>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</si>
  <si>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</si>
  <si>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</si>
  <si>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</si>
  <si>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</si>
  <si>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</si>
  <si>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</si>
  <si>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1 16 01133 01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</si>
  <si>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</si>
  <si>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830</t>
  </si>
  <si>
    <t>1 16 01074 01</t>
  </si>
  <si>
    <t>Комитет государственного и финансового контроля Мурманской области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</si>
  <si>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</si>
  <si>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Государственная пошлина за выдачу разрешения на установку рекламной конструкции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</si>
  <si>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</si>
  <si>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</si>
  <si>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Доходы от сдачи в аренду имущества, составляющего казну городских округов (за исключением земельных участков)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</si>
  <si>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</si>
  <si>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</si>
  <si>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городских округов
</t>
  </si>
  <si>
    <t xml:space="preserve">Доходы, поступающие в порядке возмещения расходов, понесенных в связи с эксплуатацией имущества городских округов
</t>
  </si>
  <si>
    <t xml:space="preserve">Прочие доходы от компенсации затрат бюджетов городских округов 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</si>
  <si>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</si>
  <si>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</si>
  <si>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</si>
  <si>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</si>
  <si>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</si>
  <si>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Невыясненные поступления, зачисляемые в бюджеты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</si>
  <si>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</si>
  <si>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</si>
  <si>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</si>
  <si>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городских округов</t>
  </si>
  <si>
    <t xml:space="preserve">Субвенции бюджетам городских округов на выполнение передаваемых полномочий субъектов Российской Федерации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</si>
  <si>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</si>
  <si>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городских округов на государственную регистрацию актов гражданского состояния</t>
  </si>
  <si>
    <t>Прочие межбюджетные трансферты, передаваемые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</si>
  <si>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</si>
  <si>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городских округов на проведение Всероссийской переписи населения 2020 года</t>
  </si>
  <si>
    <t>2 02 35469 04</t>
  </si>
  <si>
    <t>2 02 45424 04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</si>
  <si>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</si>
  <si>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2 02 45594 04</t>
  </si>
  <si>
    <t>Межбюджетный трансферт, передаваемый бюджетам городких округов на реализацию проектов развития социальной и инженерной инфраструктуры</t>
  </si>
  <si>
    <t>Дотации бюджетам городских округов на поддержку мер по обеспечению сбалансированности бюджета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</si>
  <si>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</si>
  <si>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2 07 04050 04</t>
  </si>
  <si>
    <t>Прочие безвозмездные поступления в бюджеты городских округов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</si>
  <si>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</si>
  <si>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</si>
  <si>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</si>
  <si>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Единая субвенция бюджетам городских округов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</si>
  <si>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</si>
  <si>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Доходы бюджетов городских округов от возврата автономными учреждениями остатков субсидий прошлых лет</t>
  </si>
  <si>
    <t>Субсидии бюджетам городских округов на поддержку отрасли культуры</t>
  </si>
  <si>
    <t>2 02 25299 04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</si>
  <si>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</si>
  <si>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Единый налог на вмененый доход  для отдельных видов деятельности (за налоговые периоды, истекшие до 1 января 2011 года)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</si>
</sst>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0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shrinkToFi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shrinkToFit="1"/>
    </xf>
    <xf numFmtId="49" fontId="2" fillId="33" borderId="12" xfId="0" applyNumberFormat="1" applyFont="1" applyFill="1" applyBorder="1" applyAlignment="1">
      <alignment horizontal="center" vertical="top" shrinkToFit="1"/>
    </xf>
    <xf numFmtId="0" fontId="2" fillId="33" borderId="11" xfId="0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49" fontId="2" fillId="33" borderId="11" xfId="0" applyNumberFormat="1" applyFont="1" applyFill="1" applyBorder="1" applyAlignment="1">
      <alignment horizontal="left" vertical="top" wrapText="1"/>
    </xf>
    <xf numFmtId="4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right" vertical="top" shrinkToFit="1"/>
    </xf>
    <xf numFmtId="0" fontId="2" fillId="0" borderId="11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shrinkToFit="1"/>
    </xf>
    <xf numFmtId="0" fontId="2" fillId="0" borderId="11" xfId="0" applyFont="1" applyFill="1" applyBorder="1" applyAlignment="1">
      <alignment horizontal="left" vertical="center" wrapText="1"/>
    </xf>
    <xf numFmtId="4" fontId="1" fillId="35" borderId="11" xfId="0" applyNumberFormat="1" applyFont="1" applyFill="1" applyBorder="1" applyAlignment="1">
      <alignment horizontal="right" vertical="top" shrinkToFit="1"/>
    </xf>
    <xf numFmtId="0" fontId="1" fillId="35" borderId="11" xfId="0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top" shrinkToFit="1"/>
    </xf>
    <xf numFmtId="49" fontId="1" fillId="35" borderId="12" xfId="0" applyNumberFormat="1" applyFont="1" applyFill="1" applyBorder="1" applyAlignment="1">
      <alignment horizontal="center" vertical="top" shrinkToFit="1"/>
    </xf>
    <xf numFmtId="4" fontId="1" fillId="35" borderId="11" xfId="0" applyNumberFormat="1" applyFont="1" applyFill="1" applyBorder="1" applyAlignment="1">
      <alignment horizontal="right" vertical="center" wrapText="1"/>
    </xf>
    <xf numFmtId="49" fontId="1" fillId="35" borderId="11" xfId="0" applyNumberFormat="1" applyFont="1" applyFill="1" applyBorder="1" applyAlignment="1">
      <alignment horizontal="center" vertical="top" shrinkToFit="1"/>
    </xf>
    <xf numFmtId="0" fontId="2" fillId="0" borderId="11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1" fillId="36" borderId="11" xfId="0" applyNumberFormat="1" applyFont="1" applyFill="1" applyBorder="1" applyAlignment="1">
      <alignment horizontal="center" vertical="top" shrinkToFit="1"/>
    </xf>
    <xf numFmtId="4" fontId="2" fillId="36" borderId="11" xfId="0" applyNumberFormat="1" applyFont="1" applyFill="1" applyBorder="1" applyAlignment="1">
      <alignment horizontal="right" vertical="top" shrinkToFit="1"/>
    </xf>
    <xf numFmtId="0" fontId="2" fillId="36" borderId="0" xfId="0" applyFont="1" applyFill="1" applyAlignment="1">
      <alignment/>
    </xf>
    <xf numFmtId="0" fontId="2" fillId="0" borderId="11" xfId="0" applyNumberFormat="1" applyFont="1" applyFill="1" applyBorder="1" applyAlignment="1">
      <alignment vertical="top" wrapText="1"/>
    </xf>
    <xf numFmtId="4" fontId="2" fillId="33" borderId="0" xfId="0" applyNumberFormat="1" applyFont="1" applyFill="1" applyAlignment="1">
      <alignment/>
    </xf>
    <xf numFmtId="49" fontId="1" fillId="35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left" vertical="center" wrapText="1"/>
    </xf>
    <xf numFmtId="4" fontId="1" fillId="36" borderId="11" xfId="0" applyNumberFormat="1" applyFont="1" applyFill="1" applyBorder="1" applyAlignment="1">
      <alignment horizontal="right" vertical="center" wrapText="1"/>
    </xf>
    <xf numFmtId="49" fontId="1" fillId="36" borderId="10" xfId="0" applyNumberFormat="1" applyFont="1" applyFill="1" applyBorder="1" applyAlignment="1">
      <alignment horizontal="center" vertical="center" shrinkToFit="1"/>
    </xf>
    <xf numFmtId="49" fontId="1" fillId="36" borderId="12" xfId="0" applyNumberFormat="1" applyFont="1" applyFill="1" applyBorder="1" applyAlignment="1">
      <alignment horizontal="center" vertical="center" shrinkToFit="1"/>
    </xf>
    <xf numFmtId="49" fontId="1" fillId="35" borderId="11" xfId="0" applyNumberFormat="1" applyFont="1" applyFill="1" applyBorder="1" applyAlignment="1">
      <alignment horizontal="center" vertical="center" shrinkToFit="1"/>
    </xf>
    <xf numFmtId="49" fontId="1" fillId="35" borderId="10" xfId="0" applyNumberFormat="1" applyFont="1" applyFill="1" applyBorder="1" applyAlignment="1">
      <alignment horizontal="center" vertical="center" shrinkToFit="1"/>
    </xf>
    <xf numFmtId="49" fontId="1" fillId="35" borderId="12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4" fontId="1" fillId="35" borderId="11" xfId="0" applyNumberFormat="1" applyFont="1" applyFill="1" applyBorder="1" applyAlignment="1">
      <alignment horizontal="right" vertical="center" shrinkToFit="1"/>
    </xf>
    <xf numFmtId="4" fontId="2" fillId="0" borderId="0" xfId="0" applyNumberFormat="1" applyFont="1" applyAlignment="1">
      <alignment vertical="center"/>
    </xf>
    <xf numFmtId="49" fontId="1" fillId="36" borderId="11" xfId="0" applyNumberFormat="1" applyFont="1" applyFill="1" applyBorder="1" applyAlignment="1">
      <alignment horizontal="center" vertical="center" shrinkToFit="1"/>
    </xf>
    <xf numFmtId="4" fontId="3" fillId="34" borderId="11" xfId="0" applyNumberFormat="1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left" vertical="top" wrapText="1"/>
    </xf>
    <xf numFmtId="49" fontId="2" fillId="36" borderId="11" xfId="0" applyNumberFormat="1" applyFont="1" applyFill="1" applyBorder="1" applyAlignment="1">
      <alignment horizontal="center" vertical="top" shrinkToFit="1"/>
    </xf>
    <xf numFmtId="49" fontId="2" fillId="36" borderId="10" xfId="0" applyNumberFormat="1" applyFont="1" applyFill="1" applyBorder="1" applyAlignment="1">
      <alignment horizontal="center" vertical="top" shrinkToFit="1"/>
    </xf>
    <xf numFmtId="49" fontId="2" fillId="36" borderId="12" xfId="0" applyNumberFormat="1" applyFont="1" applyFill="1" applyBorder="1" applyAlignment="1">
      <alignment horizontal="center" vertical="top" shrinkToFit="1"/>
    </xf>
    <xf numFmtId="176" fontId="2" fillId="36" borderId="11" xfId="0" applyNumberFormat="1" applyFont="1" applyFill="1" applyBorder="1" applyAlignment="1">
      <alignment horizontal="left" vertical="top" wrapText="1"/>
    </xf>
    <xf numFmtId="4" fontId="1" fillId="36" borderId="11" xfId="0" applyNumberFormat="1" applyFont="1" applyFill="1" applyBorder="1" applyAlignment="1">
      <alignment horizontal="right" vertical="center" shrinkToFit="1"/>
    </xf>
    <xf numFmtId="2" fontId="2" fillId="0" borderId="11" xfId="0" applyNumberFormat="1" applyFont="1" applyFill="1" applyBorder="1" applyAlignment="1">
      <alignment horizontal="left" vertical="top" wrapText="1"/>
    </xf>
    <xf numFmtId="0" fontId="2" fillId="36" borderId="0" xfId="0" applyFont="1" applyFill="1" applyAlignment="1">
      <alignment vertical="center"/>
    </xf>
    <xf numFmtId="0" fontId="2" fillId="0" borderId="11" xfId="0" applyFont="1" applyBorder="1" applyAlignment="1">
      <alignment vertical="top" wrapText="1"/>
    </xf>
    <xf numFmtId="4" fontId="2" fillId="36" borderId="11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36" borderId="11" xfId="0" applyFont="1" applyFill="1" applyBorder="1" applyAlignment="1">
      <alignment vertical="top" wrapText="1"/>
    </xf>
    <xf numFmtId="0" fontId="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2"/>
  <sheetViews>
    <sheetView showGridLines="0" tabSelected="1" zoomScalePageLayoutView="0" workbookViewId="0" topLeftCell="A124">
      <selection activeCell="E34" sqref="E34"/>
    </sheetView>
  </sheetViews>
  <sheetFormatPr defaultColWidth="9.00390625" defaultRowHeight="12.75" outlineLevelRow="5"/>
  <cols>
    <col min="1" max="1" width="5.125" style="1" customWidth="1"/>
    <col min="2" max="2" width="14.125" style="1" customWidth="1"/>
    <col min="3" max="3" width="6.125" style="1" customWidth="1"/>
    <col min="4" max="4" width="5.125" style="1" customWidth="1"/>
    <col min="5" max="5" width="57.875" style="1" customWidth="1"/>
    <col min="6" max="6" width="18.125" style="1" customWidth="1"/>
    <col min="7" max="7" width="18.00390625" style="1" customWidth="1"/>
    <col min="8" max="8" width="7.875" style="1" customWidth="1"/>
    <col min="9" max="9" width="12.25390625" style="1" bestFit="1" customWidth="1"/>
    <col min="10" max="10" width="13.375" style="1" bestFit="1" customWidth="1"/>
    <col min="11" max="16384" width="9.125" style="1" customWidth="1"/>
  </cols>
  <sheetData>
    <row r="1" spans="7:8" s="32" customFormat="1" ht="15" customHeight="1">
      <c r="G1" s="62" t="s">
        <v>16</v>
      </c>
      <c r="H1" s="62"/>
    </row>
    <row r="2" spans="5:8" s="32" customFormat="1" ht="15" customHeight="1">
      <c r="E2" s="62" t="s">
        <v>25</v>
      </c>
      <c r="F2" s="62"/>
      <c r="G2" s="62"/>
      <c r="H2" s="62"/>
    </row>
    <row r="3" spans="5:8" s="32" customFormat="1" ht="15" customHeight="1">
      <c r="E3" s="62" t="s">
        <v>117</v>
      </c>
      <c r="F3" s="62"/>
      <c r="G3" s="62"/>
      <c r="H3" s="62"/>
    </row>
    <row r="4" s="32" customFormat="1" ht="15" customHeight="1"/>
    <row r="5" s="32" customFormat="1" ht="15" customHeight="1"/>
    <row r="6" spans="1:8" s="32" customFormat="1" ht="44.25" customHeight="1">
      <c r="A6" s="63" t="s">
        <v>118</v>
      </c>
      <c r="B6" s="63"/>
      <c r="C6" s="63"/>
      <c r="D6" s="63"/>
      <c r="E6" s="63"/>
      <c r="F6" s="63"/>
      <c r="G6" s="63"/>
      <c r="H6" s="63"/>
    </row>
    <row r="7" s="32" customFormat="1" ht="15" customHeight="1"/>
    <row r="8" spans="1:8" ht="72.75" customHeight="1">
      <c r="A8" s="3" t="s">
        <v>22</v>
      </c>
      <c r="B8" s="59" t="s">
        <v>23</v>
      </c>
      <c r="C8" s="59"/>
      <c r="D8" s="60"/>
      <c r="E8" s="3" t="s">
        <v>18</v>
      </c>
      <c r="F8" s="33" t="s">
        <v>58</v>
      </c>
      <c r="G8" s="33" t="s">
        <v>24</v>
      </c>
      <c r="H8" s="3" t="s">
        <v>21</v>
      </c>
    </row>
    <row r="9" spans="1:8" ht="28.5">
      <c r="A9" s="38" t="s">
        <v>0</v>
      </c>
      <c r="B9" s="19"/>
      <c r="C9" s="19"/>
      <c r="D9" s="20"/>
      <c r="E9" s="18" t="s">
        <v>91</v>
      </c>
      <c r="F9" s="21">
        <f>F10</f>
        <v>2915100</v>
      </c>
      <c r="G9" s="21">
        <f>G10</f>
        <v>2470884.0200000005</v>
      </c>
      <c r="H9" s="21">
        <f aca="true" t="shared" si="0" ref="H9:H19">G9/F9*100</f>
        <v>84.76155260539949</v>
      </c>
    </row>
    <row r="10" spans="1:9" ht="20.25" customHeight="1">
      <c r="A10" s="25"/>
      <c r="B10" s="36" t="s">
        <v>30</v>
      </c>
      <c r="C10" s="36" t="s">
        <v>1</v>
      </c>
      <c r="D10" s="37" t="s">
        <v>15</v>
      </c>
      <c r="E10" s="34" t="s">
        <v>28</v>
      </c>
      <c r="F10" s="35">
        <f>F11+F12+F13+F14</f>
        <v>2915100</v>
      </c>
      <c r="G10" s="35">
        <f>G11+G12+G13+G14</f>
        <v>2470884.0200000005</v>
      </c>
      <c r="H10" s="51">
        <f t="shared" si="0"/>
        <v>84.76155260539949</v>
      </c>
      <c r="I10" s="27"/>
    </row>
    <row r="11" spans="1:8" ht="33" customHeight="1" outlineLevel="2">
      <c r="A11" s="8" t="s">
        <v>0</v>
      </c>
      <c r="B11" s="5" t="s">
        <v>26</v>
      </c>
      <c r="C11" s="5" t="s">
        <v>1</v>
      </c>
      <c r="D11" s="6" t="s">
        <v>2</v>
      </c>
      <c r="E11" s="7" t="s">
        <v>119</v>
      </c>
      <c r="F11" s="9">
        <v>559250</v>
      </c>
      <c r="G11" s="9">
        <v>487853.37</v>
      </c>
      <c r="H11" s="9">
        <f t="shared" si="0"/>
        <v>87.23350379973178</v>
      </c>
    </row>
    <row r="12" spans="1:8" ht="22.5" customHeight="1" outlineLevel="5">
      <c r="A12" s="8" t="s">
        <v>0</v>
      </c>
      <c r="B12" s="5" t="s">
        <v>27</v>
      </c>
      <c r="C12" s="5" t="s">
        <v>1</v>
      </c>
      <c r="D12" s="6" t="s">
        <v>2</v>
      </c>
      <c r="E12" s="10" t="s">
        <v>120</v>
      </c>
      <c r="F12" s="9">
        <v>1969350</v>
      </c>
      <c r="G12" s="9">
        <v>1598922.58</v>
      </c>
      <c r="H12" s="9">
        <f t="shared" si="0"/>
        <v>81.19037144235408</v>
      </c>
    </row>
    <row r="13" spans="1:8" ht="20.25" customHeight="1" outlineLevel="5">
      <c r="A13" s="8" t="s">
        <v>0</v>
      </c>
      <c r="B13" s="5" t="s">
        <v>73</v>
      </c>
      <c r="C13" s="5" t="s">
        <v>1</v>
      </c>
      <c r="D13" s="6" t="s">
        <v>2</v>
      </c>
      <c r="E13" s="10" t="s">
        <v>121</v>
      </c>
      <c r="F13" s="9">
        <v>384500</v>
      </c>
      <c r="G13" s="9">
        <v>382574.39</v>
      </c>
      <c r="H13" s="9">
        <f t="shared" si="0"/>
        <v>99.49919115734721</v>
      </c>
    </row>
    <row r="14" spans="1:8" ht="20.25" customHeight="1" outlineLevel="5">
      <c r="A14" s="8" t="s">
        <v>0</v>
      </c>
      <c r="B14" s="5" t="s">
        <v>76</v>
      </c>
      <c r="C14" s="5" t="s">
        <v>1</v>
      </c>
      <c r="D14" s="6" t="s">
        <v>2</v>
      </c>
      <c r="E14" s="10" t="s">
        <v>122</v>
      </c>
      <c r="F14" s="9">
        <v>2000</v>
      </c>
      <c r="G14" s="9">
        <v>1533.68</v>
      </c>
      <c r="H14" s="9">
        <v>0</v>
      </c>
    </row>
    <row r="15" spans="1:8" s="41" customFormat="1" ht="33" customHeight="1" outlineLevel="5">
      <c r="A15" s="38" t="s">
        <v>19</v>
      </c>
      <c r="B15" s="39"/>
      <c r="C15" s="39"/>
      <c r="D15" s="40"/>
      <c r="E15" s="18" t="s">
        <v>29</v>
      </c>
      <c r="F15" s="21">
        <f>F16</f>
        <v>9306849.4</v>
      </c>
      <c r="G15" s="21">
        <f>G16</f>
        <v>8646464.200000001</v>
      </c>
      <c r="H15" s="21">
        <f t="shared" si="0"/>
        <v>92.90430980864481</v>
      </c>
    </row>
    <row r="16" spans="1:8" s="41" customFormat="1" ht="24.75" customHeight="1" outlineLevel="5">
      <c r="A16" s="25"/>
      <c r="B16" s="36" t="s">
        <v>30</v>
      </c>
      <c r="C16" s="36" t="s">
        <v>1</v>
      </c>
      <c r="D16" s="37" t="s">
        <v>15</v>
      </c>
      <c r="E16" s="34" t="s">
        <v>28</v>
      </c>
      <c r="F16" s="35">
        <f>F17+F18+F19+F20</f>
        <v>9306849.4</v>
      </c>
      <c r="G16" s="35">
        <f>G17+G18+G19+G20</f>
        <v>8646464.200000001</v>
      </c>
      <c r="H16" s="35">
        <f t="shared" si="0"/>
        <v>92.90430980864481</v>
      </c>
    </row>
    <row r="17" spans="1:8" ht="109.5" customHeight="1">
      <c r="A17" s="8" t="s">
        <v>19</v>
      </c>
      <c r="B17" s="5" t="s">
        <v>77</v>
      </c>
      <c r="C17" s="5" t="s">
        <v>1</v>
      </c>
      <c r="D17" s="6" t="s">
        <v>5</v>
      </c>
      <c r="E17" s="46" t="s">
        <v>123</v>
      </c>
      <c r="F17" s="9">
        <v>3986929.1</v>
      </c>
      <c r="G17" s="9">
        <v>3991723.11</v>
      </c>
      <c r="H17" s="9">
        <f t="shared" si="0"/>
        <v>100.12024317161796</v>
      </c>
    </row>
    <row r="18" spans="1:8" ht="135.75" customHeight="1">
      <c r="A18" s="8" t="s">
        <v>19</v>
      </c>
      <c r="B18" s="5" t="s">
        <v>78</v>
      </c>
      <c r="C18" s="5" t="s">
        <v>1</v>
      </c>
      <c r="D18" s="6" t="s">
        <v>5</v>
      </c>
      <c r="E18" s="46" t="s">
        <v>124</v>
      </c>
      <c r="F18" s="9">
        <v>28107.3</v>
      </c>
      <c r="G18" s="9">
        <v>28072.71</v>
      </c>
      <c r="H18" s="9">
        <f t="shared" si="0"/>
        <v>99.87693588498362</v>
      </c>
    </row>
    <row r="19" spans="1:8" ht="126" customHeight="1">
      <c r="A19" s="8" t="s">
        <v>19</v>
      </c>
      <c r="B19" s="5" t="s">
        <v>79</v>
      </c>
      <c r="C19" s="5" t="s">
        <v>1</v>
      </c>
      <c r="D19" s="6" t="s">
        <v>5</v>
      </c>
      <c r="E19" s="46" t="s">
        <v>125</v>
      </c>
      <c r="F19" s="9">
        <v>5291813</v>
      </c>
      <c r="G19" s="9">
        <v>5307359.65</v>
      </c>
      <c r="H19" s="9">
        <f t="shared" si="0"/>
        <v>100.29378683638292</v>
      </c>
    </row>
    <row r="20" spans="1:8" ht="123" customHeight="1">
      <c r="A20" s="8" t="s">
        <v>19</v>
      </c>
      <c r="B20" s="5" t="s">
        <v>80</v>
      </c>
      <c r="C20" s="5" t="s">
        <v>1</v>
      </c>
      <c r="D20" s="6" t="s">
        <v>5</v>
      </c>
      <c r="E20" s="46" t="s">
        <v>126</v>
      </c>
      <c r="F20" s="9">
        <f>32153-32153</f>
        <v>0</v>
      </c>
      <c r="G20" s="9">
        <v>-680691.27</v>
      </c>
      <c r="H20" s="9"/>
    </row>
    <row r="21" spans="1:9" s="41" customFormat="1" ht="33.75" customHeight="1" outlineLevel="5">
      <c r="A21" s="38" t="s">
        <v>4</v>
      </c>
      <c r="B21" s="39"/>
      <c r="C21" s="39"/>
      <c r="D21" s="40"/>
      <c r="E21" s="30" t="s">
        <v>41</v>
      </c>
      <c r="F21" s="42">
        <f>F22</f>
        <v>830931668.53</v>
      </c>
      <c r="G21" s="42">
        <f>G22</f>
        <v>839569233.78</v>
      </c>
      <c r="H21" s="42">
        <f>G21/F21*100</f>
        <v>101.03950367727357</v>
      </c>
      <c r="I21" s="43"/>
    </row>
    <row r="22" spans="1:8" ht="18.75" customHeight="1" outlineLevel="5">
      <c r="A22" s="25"/>
      <c r="B22" s="36" t="s">
        <v>30</v>
      </c>
      <c r="C22" s="36" t="s">
        <v>1</v>
      </c>
      <c r="D22" s="37" t="s">
        <v>15</v>
      </c>
      <c r="E22" s="34" t="s">
        <v>28</v>
      </c>
      <c r="F22" s="35">
        <f>F23+F24+F25+F26+F27+F29+F31+F32+F33+F34+F35+F36+F37+F38+F39+F40+F28+F30</f>
        <v>830931668.53</v>
      </c>
      <c r="G22" s="35">
        <f>G23+G24+G25+G26+G27+G29+G31+G32+G33+G34+G35+G36+G37+G38+G39+G40+G28+G30</f>
        <v>839569233.78</v>
      </c>
      <c r="H22" s="51">
        <f>G22/F22*100</f>
        <v>101.03950367727357</v>
      </c>
    </row>
    <row r="23" spans="1:8" ht="75">
      <c r="A23" s="8" t="s">
        <v>4</v>
      </c>
      <c r="B23" s="5" t="s">
        <v>31</v>
      </c>
      <c r="C23" s="5" t="s">
        <v>1</v>
      </c>
      <c r="D23" s="6" t="s">
        <v>5</v>
      </c>
      <c r="E23" s="7" t="s">
        <v>127</v>
      </c>
      <c r="F23" s="9">
        <v>768003111</v>
      </c>
      <c r="G23" s="9">
        <v>773123552</v>
      </c>
      <c r="H23" s="9">
        <f>G23/F23*100</f>
        <v>100.66672138779917</v>
      </c>
    </row>
    <row r="24" spans="1:8" ht="105">
      <c r="A24" s="8" t="s">
        <v>4</v>
      </c>
      <c r="B24" s="5" t="s">
        <v>32</v>
      </c>
      <c r="C24" s="5" t="s">
        <v>1</v>
      </c>
      <c r="D24" s="6" t="s">
        <v>5</v>
      </c>
      <c r="E24" s="7" t="s">
        <v>128</v>
      </c>
      <c r="F24" s="9">
        <v>431950</v>
      </c>
      <c r="G24" s="9">
        <v>424666.47</v>
      </c>
      <c r="H24" s="9">
        <f aca="true" t="shared" si="1" ref="H24:H40">G24/F24*100</f>
        <v>98.3138025234402</v>
      </c>
    </row>
    <row r="25" spans="1:8" ht="54" customHeight="1">
      <c r="A25" s="8" t="s">
        <v>4</v>
      </c>
      <c r="B25" s="5" t="s">
        <v>81</v>
      </c>
      <c r="C25" s="5" t="s">
        <v>1</v>
      </c>
      <c r="D25" s="6" t="s">
        <v>5</v>
      </c>
      <c r="E25" s="7" t="s">
        <v>129</v>
      </c>
      <c r="F25" s="9">
        <v>1794803</v>
      </c>
      <c r="G25" s="9">
        <v>1672340.28</v>
      </c>
      <c r="H25" s="9">
        <f t="shared" si="1"/>
        <v>93.17681550565717</v>
      </c>
    </row>
    <row r="26" spans="1:8" ht="44.25" customHeight="1">
      <c r="A26" s="8" t="s">
        <v>4</v>
      </c>
      <c r="B26" s="5" t="s">
        <v>142</v>
      </c>
      <c r="C26" s="5" t="s">
        <v>1</v>
      </c>
      <c r="D26" s="6" t="s">
        <v>5</v>
      </c>
      <c r="E26" s="7" t="s">
        <v>141</v>
      </c>
      <c r="F26" s="9">
        <v>4048000</v>
      </c>
      <c r="G26" s="9">
        <v>5652137.17</v>
      </c>
      <c r="H26" s="9">
        <f t="shared" si="1"/>
        <v>139.62789451581028</v>
      </c>
    </row>
    <row r="27" spans="1:8" ht="30.75" customHeight="1" outlineLevel="2">
      <c r="A27" s="8" t="s">
        <v>4</v>
      </c>
      <c r="B27" s="5" t="s">
        <v>82</v>
      </c>
      <c r="C27" s="5" t="s">
        <v>1</v>
      </c>
      <c r="D27" s="6" t="s">
        <v>5</v>
      </c>
      <c r="E27" s="7" t="s">
        <v>130</v>
      </c>
      <c r="F27" s="9">
        <v>14105000</v>
      </c>
      <c r="G27" s="9">
        <v>14344393.63</v>
      </c>
      <c r="H27" s="9">
        <f t="shared" si="1"/>
        <v>101.6972253101737</v>
      </c>
    </row>
    <row r="28" spans="1:8" ht="48" customHeight="1" outlineLevel="2">
      <c r="A28" s="8" t="s">
        <v>4</v>
      </c>
      <c r="B28" s="5" t="s">
        <v>143</v>
      </c>
      <c r="C28" s="5" t="s">
        <v>1</v>
      </c>
      <c r="D28" s="6" t="s">
        <v>5</v>
      </c>
      <c r="E28" s="7" t="s">
        <v>144</v>
      </c>
      <c r="F28" s="9">
        <v>0</v>
      </c>
      <c r="G28" s="9">
        <v>-2519.18</v>
      </c>
      <c r="H28" s="9"/>
    </row>
    <row r="29" spans="1:8" ht="45" outlineLevel="5">
      <c r="A29" s="8" t="s">
        <v>4</v>
      </c>
      <c r="B29" s="5" t="s">
        <v>33</v>
      </c>
      <c r="C29" s="5" t="s">
        <v>1</v>
      </c>
      <c r="D29" s="6" t="s">
        <v>5</v>
      </c>
      <c r="E29" s="7" t="s">
        <v>131</v>
      </c>
      <c r="F29" s="9">
        <v>17764450</v>
      </c>
      <c r="G29" s="9">
        <v>19030495.37</v>
      </c>
      <c r="H29" s="9">
        <f t="shared" si="1"/>
        <v>107.12684811519637</v>
      </c>
    </row>
    <row r="30" spans="1:8" ht="60" outlineLevel="5">
      <c r="A30" s="8" t="s">
        <v>4</v>
      </c>
      <c r="B30" s="5" t="s">
        <v>146</v>
      </c>
      <c r="C30" s="5" t="s">
        <v>1</v>
      </c>
      <c r="D30" s="6" t="s">
        <v>5</v>
      </c>
      <c r="E30" s="7" t="s">
        <v>145</v>
      </c>
      <c r="F30" s="9">
        <v>0</v>
      </c>
      <c r="G30" s="9">
        <v>-13015.97</v>
      </c>
      <c r="H30" s="9"/>
    </row>
    <row r="31" spans="1:8" ht="30" outlineLevel="5">
      <c r="A31" s="8" t="s">
        <v>4</v>
      </c>
      <c r="B31" s="5" t="s">
        <v>83</v>
      </c>
      <c r="C31" s="5" t="s">
        <v>1</v>
      </c>
      <c r="D31" s="6" t="s">
        <v>5</v>
      </c>
      <c r="E31" s="56" t="s">
        <v>132</v>
      </c>
      <c r="F31" s="9">
        <v>0</v>
      </c>
      <c r="G31" s="9">
        <v>-947.38</v>
      </c>
      <c r="H31" s="9"/>
    </row>
    <row r="32" spans="1:8" ht="30">
      <c r="A32" s="8" t="s">
        <v>4</v>
      </c>
      <c r="B32" s="5" t="s">
        <v>34</v>
      </c>
      <c r="C32" s="5" t="s">
        <v>1</v>
      </c>
      <c r="D32" s="6" t="s">
        <v>5</v>
      </c>
      <c r="E32" s="7" t="s">
        <v>133</v>
      </c>
      <c r="F32" s="9">
        <v>3249000</v>
      </c>
      <c r="G32" s="9">
        <v>3140899.31</v>
      </c>
      <c r="H32" s="9">
        <f t="shared" si="1"/>
        <v>96.67280116959066</v>
      </c>
    </row>
    <row r="33" spans="1:8" ht="48" customHeight="1">
      <c r="A33" s="8" t="s">
        <v>4</v>
      </c>
      <c r="B33" s="5" t="s">
        <v>35</v>
      </c>
      <c r="C33" s="5" t="s">
        <v>1</v>
      </c>
      <c r="D33" s="6" t="s">
        <v>5</v>
      </c>
      <c r="E33" s="7" t="s">
        <v>211</v>
      </c>
      <c r="F33" s="9">
        <v>0</v>
      </c>
      <c r="G33" s="9">
        <v>-3990.98</v>
      </c>
      <c r="H33" s="9"/>
    </row>
    <row r="34" spans="1:8" ht="33.75" customHeight="1">
      <c r="A34" s="8" t="s">
        <v>4</v>
      </c>
      <c r="B34" s="5" t="s">
        <v>36</v>
      </c>
      <c r="C34" s="5" t="s">
        <v>1</v>
      </c>
      <c r="D34" s="6" t="s">
        <v>5</v>
      </c>
      <c r="E34" s="7" t="s">
        <v>134</v>
      </c>
      <c r="F34" s="9">
        <v>1192000</v>
      </c>
      <c r="G34" s="9">
        <v>1277323.24</v>
      </c>
      <c r="H34" s="9">
        <f t="shared" si="1"/>
        <v>107.1579899328859</v>
      </c>
    </row>
    <row r="35" spans="1:8" ht="45">
      <c r="A35" s="8" t="s">
        <v>4</v>
      </c>
      <c r="B35" s="5" t="s">
        <v>37</v>
      </c>
      <c r="C35" s="5" t="s">
        <v>1</v>
      </c>
      <c r="D35" s="6" t="s">
        <v>5</v>
      </c>
      <c r="E35" s="7" t="s">
        <v>135</v>
      </c>
      <c r="F35" s="9">
        <v>5649793</v>
      </c>
      <c r="G35" s="9">
        <v>5549471.03</v>
      </c>
      <c r="H35" s="9">
        <f t="shared" si="1"/>
        <v>98.22432485579562</v>
      </c>
    </row>
    <row r="36" spans="1:8" ht="30">
      <c r="A36" s="8" t="s">
        <v>4</v>
      </c>
      <c r="B36" s="5" t="s">
        <v>38</v>
      </c>
      <c r="C36" s="5" t="s">
        <v>1</v>
      </c>
      <c r="D36" s="6" t="s">
        <v>5</v>
      </c>
      <c r="E36" s="7" t="s">
        <v>136</v>
      </c>
      <c r="F36" s="9">
        <v>4900000</v>
      </c>
      <c r="G36" s="9">
        <v>5331765.94</v>
      </c>
      <c r="H36" s="9">
        <f t="shared" si="1"/>
        <v>108.81154979591838</v>
      </c>
    </row>
    <row r="37" spans="1:8" ht="30">
      <c r="A37" s="8" t="s">
        <v>4</v>
      </c>
      <c r="B37" s="5" t="s">
        <v>39</v>
      </c>
      <c r="C37" s="5" t="s">
        <v>1</v>
      </c>
      <c r="D37" s="6" t="s">
        <v>5</v>
      </c>
      <c r="E37" s="7" t="s">
        <v>137</v>
      </c>
      <c r="F37" s="9">
        <v>0</v>
      </c>
      <c r="G37" s="9">
        <v>-28139.07</v>
      </c>
      <c r="H37" s="9"/>
    </row>
    <row r="38" spans="1:8" ht="45">
      <c r="A38" s="8" t="s">
        <v>4</v>
      </c>
      <c r="B38" s="5" t="s">
        <v>40</v>
      </c>
      <c r="C38" s="5" t="s">
        <v>1</v>
      </c>
      <c r="D38" s="6" t="s">
        <v>5</v>
      </c>
      <c r="E38" s="7" t="s">
        <v>138</v>
      </c>
      <c r="F38" s="9">
        <v>9787226.53</v>
      </c>
      <c r="G38" s="9">
        <v>10064785.7</v>
      </c>
      <c r="H38" s="9">
        <f t="shared" si="1"/>
        <v>102.83593282682504</v>
      </c>
    </row>
    <row r="39" spans="1:8" s="27" customFormat="1" ht="78" customHeight="1">
      <c r="A39" s="47" t="s">
        <v>4</v>
      </c>
      <c r="B39" s="5" t="s">
        <v>89</v>
      </c>
      <c r="C39" s="48" t="s">
        <v>1</v>
      </c>
      <c r="D39" s="49" t="s">
        <v>3</v>
      </c>
      <c r="E39" s="50" t="s">
        <v>139</v>
      </c>
      <c r="F39" s="26">
        <v>3035</v>
      </c>
      <c r="G39" s="26">
        <v>3035</v>
      </c>
      <c r="H39" s="26">
        <f t="shared" si="1"/>
        <v>100</v>
      </c>
    </row>
    <row r="40" spans="1:8" ht="78.75" customHeight="1">
      <c r="A40" s="8" t="s">
        <v>4</v>
      </c>
      <c r="B40" s="5" t="s">
        <v>90</v>
      </c>
      <c r="C40" s="5" t="s">
        <v>1</v>
      </c>
      <c r="D40" s="6" t="s">
        <v>3</v>
      </c>
      <c r="E40" s="7" t="s">
        <v>140</v>
      </c>
      <c r="F40" s="13">
        <v>3300</v>
      </c>
      <c r="G40" s="13">
        <v>2981.22</v>
      </c>
      <c r="H40" s="9">
        <f t="shared" si="1"/>
        <v>90.34</v>
      </c>
    </row>
    <row r="41" spans="1:8" s="41" customFormat="1" ht="48.75" customHeight="1" outlineLevel="5">
      <c r="A41" s="38" t="s">
        <v>17</v>
      </c>
      <c r="B41" s="39"/>
      <c r="C41" s="39"/>
      <c r="D41" s="40"/>
      <c r="E41" s="30" t="s">
        <v>147</v>
      </c>
      <c r="F41" s="42">
        <f>F42</f>
        <v>165274.45</v>
      </c>
      <c r="G41" s="42">
        <f>G42</f>
        <v>158686.45</v>
      </c>
      <c r="H41" s="42">
        <f>G41/F41*100</f>
        <v>96.01390293539019</v>
      </c>
    </row>
    <row r="42" spans="1:8" ht="21.75" customHeight="1" outlineLevel="5">
      <c r="A42" s="25"/>
      <c r="B42" s="36" t="s">
        <v>30</v>
      </c>
      <c r="C42" s="36" t="s">
        <v>1</v>
      </c>
      <c r="D42" s="37" t="s">
        <v>15</v>
      </c>
      <c r="E42" s="34" t="s">
        <v>28</v>
      </c>
      <c r="F42" s="35">
        <f>F43</f>
        <v>165274.45</v>
      </c>
      <c r="G42" s="35">
        <f>G43</f>
        <v>158686.45</v>
      </c>
      <c r="H42" s="51">
        <f>G42/F42*100</f>
        <v>96.01390293539019</v>
      </c>
    </row>
    <row r="43" spans="1:8" ht="66.75" customHeight="1" outlineLevel="5">
      <c r="A43" s="47" t="s">
        <v>17</v>
      </c>
      <c r="B43" s="5" t="s">
        <v>89</v>
      </c>
      <c r="C43" s="5" t="s">
        <v>1</v>
      </c>
      <c r="D43" s="6" t="s">
        <v>3</v>
      </c>
      <c r="E43" s="7" t="s">
        <v>148</v>
      </c>
      <c r="F43" s="26">
        <v>165274.45</v>
      </c>
      <c r="G43" s="26">
        <v>158686.45</v>
      </c>
      <c r="H43" s="26">
        <f>G43/F43*100</f>
        <v>96.01390293539019</v>
      </c>
    </row>
    <row r="44" spans="1:8" s="41" customFormat="1" ht="28.5" outlineLevel="5">
      <c r="A44" s="38" t="s">
        <v>6</v>
      </c>
      <c r="B44" s="39"/>
      <c r="C44" s="39"/>
      <c r="D44" s="40"/>
      <c r="E44" s="30" t="s">
        <v>92</v>
      </c>
      <c r="F44" s="42">
        <f>F45</f>
        <v>772</v>
      </c>
      <c r="G44" s="42">
        <f>G45</f>
        <v>771.94</v>
      </c>
      <c r="H44" s="42">
        <f aca="true" t="shared" si="2" ref="H44:H73">G44/F44*100</f>
        <v>99.99222797927462</v>
      </c>
    </row>
    <row r="45" spans="1:8" s="41" customFormat="1" ht="19.5" customHeight="1" outlineLevel="5">
      <c r="A45" s="25"/>
      <c r="B45" s="36" t="s">
        <v>30</v>
      </c>
      <c r="C45" s="36" t="s">
        <v>1</v>
      </c>
      <c r="D45" s="37" t="s">
        <v>15</v>
      </c>
      <c r="E45" s="34" t="s">
        <v>28</v>
      </c>
      <c r="F45" s="35">
        <f>F46</f>
        <v>772</v>
      </c>
      <c r="G45" s="35">
        <f>G46</f>
        <v>771.94</v>
      </c>
      <c r="H45" s="35">
        <f t="shared" si="2"/>
        <v>99.99222797927462</v>
      </c>
    </row>
    <row r="46" spans="1:8" ht="75">
      <c r="A46" s="8" t="s">
        <v>6</v>
      </c>
      <c r="B46" s="5" t="s">
        <v>89</v>
      </c>
      <c r="C46" s="5" t="s">
        <v>1</v>
      </c>
      <c r="D46" s="6" t="s">
        <v>3</v>
      </c>
      <c r="E46" s="7" t="s">
        <v>148</v>
      </c>
      <c r="F46" s="13">
        <v>772</v>
      </c>
      <c r="G46" s="13">
        <v>771.94</v>
      </c>
      <c r="H46" s="13">
        <f t="shared" si="2"/>
        <v>99.99222797927462</v>
      </c>
    </row>
    <row r="47" spans="1:8" ht="28.5">
      <c r="A47" s="38" t="s">
        <v>149</v>
      </c>
      <c r="B47" s="39"/>
      <c r="C47" s="39"/>
      <c r="D47" s="40"/>
      <c r="E47" s="30" t="s">
        <v>150</v>
      </c>
      <c r="F47" s="42">
        <f>F48</f>
        <v>39500</v>
      </c>
      <c r="G47" s="42">
        <f>G48</f>
        <v>39500</v>
      </c>
      <c r="H47" s="42">
        <f>G47/F47*100</f>
        <v>100</v>
      </c>
    </row>
    <row r="48" spans="1:8" ht="15">
      <c r="A48" s="25"/>
      <c r="B48" s="36" t="s">
        <v>30</v>
      </c>
      <c r="C48" s="36" t="s">
        <v>1</v>
      </c>
      <c r="D48" s="37" t="s">
        <v>15</v>
      </c>
      <c r="E48" s="34" t="s">
        <v>28</v>
      </c>
      <c r="F48" s="35">
        <f>F49</f>
        <v>39500</v>
      </c>
      <c r="G48" s="35">
        <f>G49</f>
        <v>39500</v>
      </c>
      <c r="H48" s="35">
        <f>G48/F48*100</f>
        <v>100</v>
      </c>
    </row>
    <row r="49" spans="1:8" ht="150">
      <c r="A49" s="8" t="s">
        <v>149</v>
      </c>
      <c r="B49" s="5" t="s">
        <v>107</v>
      </c>
      <c r="C49" s="5" t="s">
        <v>1</v>
      </c>
      <c r="D49" s="6" t="s">
        <v>3</v>
      </c>
      <c r="E49" s="7" t="s">
        <v>151</v>
      </c>
      <c r="F49" s="13">
        <v>39500</v>
      </c>
      <c r="G49" s="13">
        <v>39500</v>
      </c>
      <c r="H49" s="13">
        <f>G49/F49*100</f>
        <v>100</v>
      </c>
    </row>
    <row r="50" spans="1:8" ht="21" customHeight="1">
      <c r="A50" s="38" t="s">
        <v>94</v>
      </c>
      <c r="B50" s="39"/>
      <c r="C50" s="39"/>
      <c r="D50" s="40"/>
      <c r="E50" s="30" t="s">
        <v>93</v>
      </c>
      <c r="F50" s="42">
        <f>F51</f>
        <v>803640.13</v>
      </c>
      <c r="G50" s="42">
        <f>G51</f>
        <v>536644.6900000001</v>
      </c>
      <c r="H50" s="42">
        <f t="shared" si="2"/>
        <v>66.77674122620034</v>
      </c>
    </row>
    <row r="51" spans="1:8" ht="15">
      <c r="A51" s="25"/>
      <c r="B51" s="36" t="s">
        <v>30</v>
      </c>
      <c r="C51" s="36" t="s">
        <v>1</v>
      </c>
      <c r="D51" s="37" t="s">
        <v>15</v>
      </c>
      <c r="E51" s="34" t="s">
        <v>28</v>
      </c>
      <c r="F51" s="35">
        <f>F52+F53+F54+F55+F56+F57+F58+F59+F60+F61+F62</f>
        <v>803640.13</v>
      </c>
      <c r="G51" s="35">
        <f>G52+G53+G54+G55+G56+G57+G58+G59+G60+G61+G62</f>
        <v>536644.6900000001</v>
      </c>
      <c r="H51" s="35">
        <f t="shared" si="2"/>
        <v>66.77674122620034</v>
      </c>
    </row>
    <row r="52" spans="1:8" ht="90">
      <c r="A52" s="8" t="s">
        <v>94</v>
      </c>
      <c r="B52" s="5" t="s">
        <v>95</v>
      </c>
      <c r="C52" s="5" t="s">
        <v>1</v>
      </c>
      <c r="D52" s="6" t="s">
        <v>3</v>
      </c>
      <c r="E52" s="7" t="s">
        <v>152</v>
      </c>
      <c r="F52" s="13">
        <v>74051.7</v>
      </c>
      <c r="G52" s="13">
        <v>15500</v>
      </c>
      <c r="H52" s="13">
        <f t="shared" si="2"/>
        <v>20.9313223059025</v>
      </c>
    </row>
    <row r="53" spans="1:8" ht="105">
      <c r="A53" s="8" t="s">
        <v>94</v>
      </c>
      <c r="B53" s="5" t="s">
        <v>96</v>
      </c>
      <c r="C53" s="5" t="s">
        <v>1</v>
      </c>
      <c r="D53" s="6" t="s">
        <v>3</v>
      </c>
      <c r="E53" s="7" t="s">
        <v>153</v>
      </c>
      <c r="F53" s="13">
        <v>15569.43</v>
      </c>
      <c r="G53" s="13">
        <v>15569.43</v>
      </c>
      <c r="H53" s="13">
        <f t="shared" si="2"/>
        <v>100</v>
      </c>
    </row>
    <row r="54" spans="1:8" ht="90">
      <c r="A54" s="8" t="s">
        <v>94</v>
      </c>
      <c r="B54" s="5" t="s">
        <v>97</v>
      </c>
      <c r="C54" s="5" t="s">
        <v>1</v>
      </c>
      <c r="D54" s="6" t="s">
        <v>3</v>
      </c>
      <c r="E54" s="7" t="s">
        <v>154</v>
      </c>
      <c r="F54" s="13">
        <v>3820</v>
      </c>
      <c r="G54" s="13">
        <v>3754.16</v>
      </c>
      <c r="H54" s="13">
        <f t="shared" si="2"/>
        <v>98.2764397905759</v>
      </c>
    </row>
    <row r="55" spans="1:8" ht="90">
      <c r="A55" s="8" t="s">
        <v>94</v>
      </c>
      <c r="B55" s="5" t="s">
        <v>98</v>
      </c>
      <c r="C55" s="5" t="s">
        <v>1</v>
      </c>
      <c r="D55" s="6" t="s">
        <v>3</v>
      </c>
      <c r="E55" s="7" t="s">
        <v>155</v>
      </c>
      <c r="F55" s="13">
        <v>2100</v>
      </c>
      <c r="G55" s="13">
        <v>2090.17</v>
      </c>
      <c r="H55" s="13">
        <f t="shared" si="2"/>
        <v>99.53190476190477</v>
      </c>
    </row>
    <row r="56" spans="1:8" ht="81.75" customHeight="1">
      <c r="A56" s="8" t="s">
        <v>94</v>
      </c>
      <c r="B56" s="5" t="s">
        <v>162</v>
      </c>
      <c r="C56" s="5" t="s">
        <v>1</v>
      </c>
      <c r="D56" s="6" t="s">
        <v>3</v>
      </c>
      <c r="E56" s="7" t="s">
        <v>163</v>
      </c>
      <c r="F56" s="13">
        <v>1500</v>
      </c>
      <c r="G56" s="13">
        <v>1500</v>
      </c>
      <c r="H56" s="13">
        <f t="shared" si="2"/>
        <v>100</v>
      </c>
    </row>
    <row r="57" spans="1:8" ht="105">
      <c r="A57" s="8" t="s">
        <v>94</v>
      </c>
      <c r="B57" s="5" t="s">
        <v>100</v>
      </c>
      <c r="C57" s="5" t="s">
        <v>1</v>
      </c>
      <c r="D57" s="6" t="s">
        <v>3</v>
      </c>
      <c r="E57" s="7" t="s">
        <v>156</v>
      </c>
      <c r="F57" s="13">
        <v>102000</v>
      </c>
      <c r="G57" s="13">
        <v>76750</v>
      </c>
      <c r="H57" s="13">
        <f t="shared" si="2"/>
        <v>75.24509803921569</v>
      </c>
    </row>
    <row r="58" spans="1:8" ht="120">
      <c r="A58" s="8" t="s">
        <v>94</v>
      </c>
      <c r="B58" s="5" t="s">
        <v>99</v>
      </c>
      <c r="C58" s="5" t="s">
        <v>1</v>
      </c>
      <c r="D58" s="6" t="s">
        <v>3</v>
      </c>
      <c r="E58" s="7" t="s">
        <v>157</v>
      </c>
      <c r="F58" s="13">
        <v>4350</v>
      </c>
      <c r="G58" s="13">
        <v>1410.11</v>
      </c>
      <c r="H58" s="13">
        <f t="shared" si="2"/>
        <v>32.41632183908046</v>
      </c>
    </row>
    <row r="59" spans="1:8" ht="90">
      <c r="A59" s="8" t="s">
        <v>94</v>
      </c>
      <c r="B59" s="5" t="s">
        <v>101</v>
      </c>
      <c r="C59" s="5" t="s">
        <v>1</v>
      </c>
      <c r="D59" s="6" t="s">
        <v>3</v>
      </c>
      <c r="E59" s="7" t="s">
        <v>158</v>
      </c>
      <c r="F59" s="13">
        <v>6000</v>
      </c>
      <c r="G59" s="13">
        <v>6812.26</v>
      </c>
      <c r="H59" s="13">
        <f t="shared" si="2"/>
        <v>113.53766666666667</v>
      </c>
    </row>
    <row r="60" spans="1:8" ht="120" hidden="1">
      <c r="A60" s="8" t="s">
        <v>94</v>
      </c>
      <c r="B60" s="5" t="s">
        <v>102</v>
      </c>
      <c r="C60" s="5" t="s">
        <v>1</v>
      </c>
      <c r="D60" s="6" t="s">
        <v>3</v>
      </c>
      <c r="E60" s="7" t="s">
        <v>159</v>
      </c>
      <c r="F60" s="13">
        <v>0</v>
      </c>
      <c r="G60" s="13">
        <v>0</v>
      </c>
      <c r="H60" s="13" t="e">
        <f t="shared" si="2"/>
        <v>#DIV/0!</v>
      </c>
    </row>
    <row r="61" spans="1:8" ht="75">
      <c r="A61" s="8" t="s">
        <v>94</v>
      </c>
      <c r="B61" s="5" t="s">
        <v>103</v>
      </c>
      <c r="C61" s="5" t="s">
        <v>1</v>
      </c>
      <c r="D61" s="6" t="s">
        <v>3</v>
      </c>
      <c r="E61" s="7" t="s">
        <v>160</v>
      </c>
      <c r="F61" s="13">
        <v>385600</v>
      </c>
      <c r="G61" s="13">
        <v>322303.96</v>
      </c>
      <c r="H61" s="13">
        <f t="shared" si="2"/>
        <v>83.58505186721992</v>
      </c>
    </row>
    <row r="62" spans="1:8" ht="90">
      <c r="A62" s="8" t="s">
        <v>94</v>
      </c>
      <c r="B62" s="5" t="s">
        <v>104</v>
      </c>
      <c r="C62" s="5" t="s">
        <v>1</v>
      </c>
      <c r="D62" s="6" t="s">
        <v>3</v>
      </c>
      <c r="E62" s="7" t="s">
        <v>161</v>
      </c>
      <c r="F62" s="13">
        <v>208649</v>
      </c>
      <c r="G62" s="13">
        <v>90954.6</v>
      </c>
      <c r="H62" s="13">
        <f t="shared" si="2"/>
        <v>43.59215716346591</v>
      </c>
    </row>
    <row r="63" spans="1:8" ht="28.5">
      <c r="A63" s="38" t="s">
        <v>164</v>
      </c>
      <c r="B63" s="39"/>
      <c r="C63" s="39"/>
      <c r="D63" s="40"/>
      <c r="E63" s="30" t="s">
        <v>166</v>
      </c>
      <c r="F63" s="42">
        <f>F64</f>
        <v>66000</v>
      </c>
      <c r="G63" s="42">
        <f>G64</f>
        <v>66000</v>
      </c>
      <c r="H63" s="42">
        <f t="shared" si="2"/>
        <v>100</v>
      </c>
    </row>
    <row r="64" spans="1:8" ht="15">
      <c r="A64" s="25"/>
      <c r="B64" s="36" t="s">
        <v>30</v>
      </c>
      <c r="C64" s="36" t="s">
        <v>1</v>
      </c>
      <c r="D64" s="37" t="s">
        <v>15</v>
      </c>
      <c r="E64" s="34" t="s">
        <v>28</v>
      </c>
      <c r="F64" s="35">
        <f>F65</f>
        <v>66000</v>
      </c>
      <c r="G64" s="35">
        <f>G65</f>
        <v>66000</v>
      </c>
      <c r="H64" s="35">
        <f t="shared" si="2"/>
        <v>100</v>
      </c>
    </row>
    <row r="65" spans="1:8" ht="75">
      <c r="A65" s="8" t="s">
        <v>164</v>
      </c>
      <c r="B65" s="5" t="s">
        <v>165</v>
      </c>
      <c r="C65" s="5" t="s">
        <v>1</v>
      </c>
      <c r="D65" s="6" t="s">
        <v>3</v>
      </c>
      <c r="E65" s="7" t="s">
        <v>167</v>
      </c>
      <c r="F65" s="13">
        <v>66000</v>
      </c>
      <c r="G65" s="13">
        <v>66000</v>
      </c>
      <c r="H65" s="13">
        <f t="shared" si="2"/>
        <v>100</v>
      </c>
    </row>
    <row r="66" spans="1:8" s="41" customFormat="1" ht="28.5" outlineLevel="5">
      <c r="A66" s="38" t="s">
        <v>105</v>
      </c>
      <c r="B66" s="39"/>
      <c r="C66" s="39"/>
      <c r="D66" s="40"/>
      <c r="E66" s="30" t="s">
        <v>106</v>
      </c>
      <c r="F66" s="42">
        <f>F67</f>
        <v>13179.87</v>
      </c>
      <c r="G66" s="42">
        <f>G67</f>
        <v>13899.3</v>
      </c>
      <c r="H66" s="42">
        <f t="shared" si="2"/>
        <v>105.45855156386214</v>
      </c>
    </row>
    <row r="67" spans="1:8" ht="15" outlineLevel="5">
      <c r="A67" s="25"/>
      <c r="B67" s="36" t="s">
        <v>30</v>
      </c>
      <c r="C67" s="36" t="s">
        <v>1</v>
      </c>
      <c r="D67" s="37" t="s">
        <v>15</v>
      </c>
      <c r="E67" s="34" t="s">
        <v>28</v>
      </c>
      <c r="F67" s="35">
        <f>F68+F69+F70+F71</f>
        <v>13179.87</v>
      </c>
      <c r="G67" s="35">
        <f>G68+G69+G70+G71</f>
        <v>13899.3</v>
      </c>
      <c r="H67" s="35">
        <f t="shared" si="2"/>
        <v>105.45855156386214</v>
      </c>
    </row>
    <row r="68" spans="1:8" ht="93" customHeight="1" outlineLevel="5">
      <c r="A68" s="8" t="s">
        <v>105</v>
      </c>
      <c r="B68" s="5" t="s">
        <v>95</v>
      </c>
      <c r="C68" s="5" t="s">
        <v>1</v>
      </c>
      <c r="D68" s="6" t="s">
        <v>3</v>
      </c>
      <c r="E68" s="7" t="s">
        <v>152</v>
      </c>
      <c r="F68" s="13">
        <v>7648.3</v>
      </c>
      <c r="G68" s="13">
        <v>7648.3</v>
      </c>
      <c r="H68" s="13">
        <f t="shared" si="2"/>
        <v>100</v>
      </c>
    </row>
    <row r="69" spans="1:8" ht="112.5" customHeight="1" outlineLevel="5">
      <c r="A69" s="8" t="s">
        <v>105</v>
      </c>
      <c r="B69" s="5" t="s">
        <v>96</v>
      </c>
      <c r="C69" s="5" t="s">
        <v>1</v>
      </c>
      <c r="D69" s="6" t="s">
        <v>3</v>
      </c>
      <c r="E69" s="7" t="s">
        <v>153</v>
      </c>
      <c r="F69" s="13">
        <v>1530.57</v>
      </c>
      <c r="G69" s="13">
        <v>2250</v>
      </c>
      <c r="H69" s="13">
        <f t="shared" si="2"/>
        <v>147.0040573119818</v>
      </c>
    </row>
    <row r="70" spans="1:8" ht="91.5" customHeight="1" outlineLevel="5">
      <c r="A70" s="8" t="s">
        <v>105</v>
      </c>
      <c r="B70" s="5" t="s">
        <v>97</v>
      </c>
      <c r="C70" s="5" t="s">
        <v>1</v>
      </c>
      <c r="D70" s="6" t="s">
        <v>3</v>
      </c>
      <c r="E70" s="7" t="s">
        <v>154</v>
      </c>
      <c r="F70" s="13">
        <v>1000</v>
      </c>
      <c r="G70" s="13">
        <v>1000</v>
      </c>
      <c r="H70" s="13">
        <f t="shared" si="2"/>
        <v>100</v>
      </c>
    </row>
    <row r="71" spans="1:8" ht="96.75" customHeight="1" outlineLevel="5">
      <c r="A71" s="8" t="s">
        <v>105</v>
      </c>
      <c r="B71" s="5" t="s">
        <v>104</v>
      </c>
      <c r="C71" s="5" t="s">
        <v>1</v>
      </c>
      <c r="D71" s="6" t="s">
        <v>3</v>
      </c>
      <c r="E71" s="7" t="s">
        <v>161</v>
      </c>
      <c r="F71" s="13">
        <v>3001</v>
      </c>
      <c r="G71" s="13">
        <v>3001</v>
      </c>
      <c r="H71" s="13">
        <f t="shared" si="2"/>
        <v>100</v>
      </c>
    </row>
    <row r="72" spans="1:10" s="41" customFormat="1" ht="19.5" customHeight="1" outlineLevel="5">
      <c r="A72" s="38" t="s">
        <v>7</v>
      </c>
      <c r="B72" s="39"/>
      <c r="C72" s="39"/>
      <c r="D72" s="40"/>
      <c r="E72" s="30" t="s">
        <v>42</v>
      </c>
      <c r="F72" s="42">
        <f>F73+F90</f>
        <v>612939559.8299999</v>
      </c>
      <c r="G72" s="42">
        <f>G73+G90</f>
        <v>534837299.75</v>
      </c>
      <c r="H72" s="42">
        <f t="shared" si="2"/>
        <v>87.25775505472974</v>
      </c>
      <c r="I72" s="43"/>
      <c r="J72" s="43"/>
    </row>
    <row r="73" spans="1:8" s="41" customFormat="1" ht="19.5" customHeight="1" outlineLevel="5">
      <c r="A73" s="25"/>
      <c r="B73" s="36" t="s">
        <v>30</v>
      </c>
      <c r="C73" s="36" t="s">
        <v>1</v>
      </c>
      <c r="D73" s="37" t="s">
        <v>15</v>
      </c>
      <c r="E73" s="34" t="s">
        <v>28</v>
      </c>
      <c r="F73" s="35">
        <f>F74+F75+F76+F77+F78+F79+F80+F81+F82+F83+F84+F85+F86+F87+F88+F89</f>
        <v>99400225.69999999</v>
      </c>
      <c r="G73" s="35">
        <f>G74+G75+G76+G77+G78+G79+G80+G81+G82+G83+G84+G85+G86+G87+G88+G89</f>
        <v>100754769.62</v>
      </c>
      <c r="H73" s="35">
        <f t="shared" si="2"/>
        <v>101.3627171472308</v>
      </c>
    </row>
    <row r="74" spans="1:8" s="41" customFormat="1" ht="33" customHeight="1" outlineLevel="5">
      <c r="A74" s="47" t="s">
        <v>7</v>
      </c>
      <c r="B74" s="5" t="s">
        <v>51</v>
      </c>
      <c r="C74" s="5" t="s">
        <v>1</v>
      </c>
      <c r="D74" s="6" t="s">
        <v>5</v>
      </c>
      <c r="E74" s="56" t="s">
        <v>168</v>
      </c>
      <c r="F74" s="9">
        <v>45000</v>
      </c>
      <c r="G74" s="9">
        <v>45000</v>
      </c>
      <c r="H74" s="9">
        <f aca="true" t="shared" si="3" ref="H74:H85">G74/F74*100</f>
        <v>100</v>
      </c>
    </row>
    <row r="75" spans="1:8" s="41" customFormat="1" ht="74.25" customHeight="1" outlineLevel="5">
      <c r="A75" s="8" t="s">
        <v>7</v>
      </c>
      <c r="B75" s="5" t="s">
        <v>52</v>
      </c>
      <c r="C75" s="5" t="s">
        <v>1</v>
      </c>
      <c r="D75" s="6" t="s">
        <v>2</v>
      </c>
      <c r="E75" s="52" t="s">
        <v>169</v>
      </c>
      <c r="F75" s="9">
        <v>8522921.39</v>
      </c>
      <c r="G75" s="9">
        <v>8333124.52</v>
      </c>
      <c r="H75" s="9">
        <f t="shared" si="3"/>
        <v>97.77310077947344</v>
      </c>
    </row>
    <row r="76" spans="1:8" s="41" customFormat="1" ht="75" outlineLevel="5">
      <c r="A76" s="8" t="s">
        <v>7</v>
      </c>
      <c r="B76" s="5" t="s">
        <v>53</v>
      </c>
      <c r="C76" s="5" t="s">
        <v>1</v>
      </c>
      <c r="D76" s="6" t="s">
        <v>2</v>
      </c>
      <c r="E76" s="52" t="s">
        <v>170</v>
      </c>
      <c r="F76" s="9">
        <v>3077859.47</v>
      </c>
      <c r="G76" s="9">
        <v>2837168.28</v>
      </c>
      <c r="H76" s="9">
        <f t="shared" si="3"/>
        <v>92.17991619350963</v>
      </c>
    </row>
    <row r="77" spans="1:8" s="41" customFormat="1" ht="33" customHeight="1" outlineLevel="5">
      <c r="A77" s="8" t="s">
        <v>7</v>
      </c>
      <c r="B77" s="5" t="s">
        <v>59</v>
      </c>
      <c r="C77" s="5" t="s">
        <v>1</v>
      </c>
      <c r="D77" s="6" t="s">
        <v>2</v>
      </c>
      <c r="E77" s="52" t="s">
        <v>171</v>
      </c>
      <c r="F77" s="9">
        <v>4929619.42</v>
      </c>
      <c r="G77" s="9">
        <v>5094662.56</v>
      </c>
      <c r="H77" s="9">
        <f t="shared" si="3"/>
        <v>103.34798948840557</v>
      </c>
    </row>
    <row r="78" spans="1:8" s="41" customFormat="1" ht="48.75" customHeight="1" outlineLevel="5">
      <c r="A78" s="8" t="s">
        <v>7</v>
      </c>
      <c r="B78" s="5" t="s">
        <v>60</v>
      </c>
      <c r="C78" s="5" t="s">
        <v>1</v>
      </c>
      <c r="D78" s="6" t="s">
        <v>2</v>
      </c>
      <c r="E78" s="46" t="s">
        <v>172</v>
      </c>
      <c r="F78" s="9">
        <v>45874</v>
      </c>
      <c r="G78" s="9">
        <v>45873.82</v>
      </c>
      <c r="H78" s="9">
        <f t="shared" si="3"/>
        <v>99.99960762087457</v>
      </c>
    </row>
    <row r="79" spans="1:8" s="41" customFormat="1" ht="81" customHeight="1" outlineLevel="5">
      <c r="A79" s="8" t="s">
        <v>7</v>
      </c>
      <c r="B79" s="5" t="s">
        <v>54</v>
      </c>
      <c r="C79" s="5" t="s">
        <v>1</v>
      </c>
      <c r="D79" s="6" t="s">
        <v>2</v>
      </c>
      <c r="E79" s="46" t="s">
        <v>173</v>
      </c>
      <c r="F79" s="9">
        <v>66328181.66</v>
      </c>
      <c r="G79" s="9">
        <v>66826304.1</v>
      </c>
      <c r="H79" s="9">
        <f t="shared" si="3"/>
        <v>100.75099667672693</v>
      </c>
    </row>
    <row r="80" spans="1:8" s="41" customFormat="1" ht="30.75" customHeight="1" outlineLevel="5">
      <c r="A80" s="8" t="s">
        <v>7</v>
      </c>
      <c r="B80" s="5" t="s">
        <v>61</v>
      </c>
      <c r="C80" s="5" t="s">
        <v>1</v>
      </c>
      <c r="D80" s="6" t="s">
        <v>8</v>
      </c>
      <c r="E80" s="7" t="s">
        <v>174</v>
      </c>
      <c r="F80" s="9">
        <v>206024</v>
      </c>
      <c r="G80" s="9">
        <v>123589.65</v>
      </c>
      <c r="H80" s="9">
        <f t="shared" si="3"/>
        <v>59.987986836485064</v>
      </c>
    </row>
    <row r="81" spans="1:8" ht="49.5" customHeight="1">
      <c r="A81" s="8" t="s">
        <v>7</v>
      </c>
      <c r="B81" s="5" t="s">
        <v>48</v>
      </c>
      <c r="C81" s="5" t="s">
        <v>1</v>
      </c>
      <c r="D81" s="6" t="s">
        <v>8</v>
      </c>
      <c r="E81" s="7" t="s">
        <v>175</v>
      </c>
      <c r="F81" s="9">
        <v>282646.94</v>
      </c>
      <c r="G81" s="9">
        <v>259473.96</v>
      </c>
      <c r="H81" s="9">
        <f t="shared" si="3"/>
        <v>91.80143963348762</v>
      </c>
    </row>
    <row r="82" spans="1:8" ht="32.25" customHeight="1">
      <c r="A82" s="8" t="s">
        <v>7</v>
      </c>
      <c r="B82" s="5" t="s">
        <v>49</v>
      </c>
      <c r="C82" s="5" t="s">
        <v>1</v>
      </c>
      <c r="D82" s="6" t="s">
        <v>8</v>
      </c>
      <c r="E82" s="7" t="s">
        <v>176</v>
      </c>
      <c r="F82" s="9">
        <v>799470.07</v>
      </c>
      <c r="G82" s="9">
        <v>759631.76</v>
      </c>
      <c r="H82" s="9">
        <f t="shared" si="3"/>
        <v>95.01691038915317</v>
      </c>
    </row>
    <row r="83" spans="1:8" ht="90" customHeight="1">
      <c r="A83" s="8" t="s">
        <v>7</v>
      </c>
      <c r="B83" s="5" t="s">
        <v>50</v>
      </c>
      <c r="C83" s="5" t="s">
        <v>1</v>
      </c>
      <c r="D83" s="6" t="s">
        <v>10</v>
      </c>
      <c r="E83" s="56" t="s">
        <v>177</v>
      </c>
      <c r="F83" s="9">
        <v>12156777.31</v>
      </c>
      <c r="G83" s="9">
        <v>11021602.52</v>
      </c>
      <c r="H83" s="9">
        <f t="shared" si="3"/>
        <v>90.66220626525566</v>
      </c>
    </row>
    <row r="84" spans="1:8" ht="78.75" customHeight="1">
      <c r="A84" s="8" t="s">
        <v>7</v>
      </c>
      <c r="B84" s="5" t="s">
        <v>108</v>
      </c>
      <c r="C84" s="5" t="s">
        <v>1</v>
      </c>
      <c r="D84" s="6" t="s">
        <v>3</v>
      </c>
      <c r="E84" s="56" t="s">
        <v>178</v>
      </c>
      <c r="F84" s="9">
        <v>700</v>
      </c>
      <c r="G84" s="9">
        <v>0</v>
      </c>
      <c r="H84" s="9">
        <f t="shared" si="3"/>
        <v>0</v>
      </c>
    </row>
    <row r="85" spans="1:8" ht="63" customHeight="1">
      <c r="A85" s="8" t="s">
        <v>7</v>
      </c>
      <c r="B85" s="5" t="s">
        <v>109</v>
      </c>
      <c r="C85" s="5" t="s">
        <v>1</v>
      </c>
      <c r="D85" s="6" t="s">
        <v>3</v>
      </c>
      <c r="E85" s="56" t="s">
        <v>179</v>
      </c>
      <c r="F85" s="9">
        <v>140000</v>
      </c>
      <c r="G85" s="9">
        <v>114816.36</v>
      </c>
      <c r="H85" s="9">
        <f t="shared" si="3"/>
        <v>82.0116857142857</v>
      </c>
    </row>
    <row r="86" spans="1:8" ht="78.75" customHeight="1">
      <c r="A86" s="8" t="s">
        <v>7</v>
      </c>
      <c r="B86" s="5" t="s">
        <v>110</v>
      </c>
      <c r="C86" s="5" t="s">
        <v>1</v>
      </c>
      <c r="D86" s="6" t="s">
        <v>3</v>
      </c>
      <c r="E86" s="56" t="s">
        <v>180</v>
      </c>
      <c r="F86" s="9">
        <v>920315</v>
      </c>
      <c r="G86" s="9">
        <v>3492438.79</v>
      </c>
      <c r="H86" s="9">
        <f>G86/F86*100</f>
        <v>379.4829802839245</v>
      </c>
    </row>
    <row r="87" spans="1:8" ht="78.75" customHeight="1">
      <c r="A87" s="8" t="s">
        <v>7</v>
      </c>
      <c r="B87" s="5" t="s">
        <v>111</v>
      </c>
      <c r="C87" s="5" t="s">
        <v>1</v>
      </c>
      <c r="D87" s="6" t="s">
        <v>3</v>
      </c>
      <c r="E87" s="56" t="s">
        <v>181</v>
      </c>
      <c r="F87" s="9">
        <v>1260000</v>
      </c>
      <c r="G87" s="9">
        <v>1565875.53</v>
      </c>
      <c r="H87" s="9">
        <f>G87/F87*100</f>
        <v>124.2758357142857</v>
      </c>
    </row>
    <row r="88" spans="1:8" ht="75">
      <c r="A88" s="8" t="s">
        <v>7</v>
      </c>
      <c r="B88" s="5" t="s">
        <v>89</v>
      </c>
      <c r="C88" s="5" t="s">
        <v>1</v>
      </c>
      <c r="D88" s="6" t="s">
        <v>3</v>
      </c>
      <c r="E88" s="7" t="s">
        <v>148</v>
      </c>
      <c r="F88" s="9">
        <v>684836.44</v>
      </c>
      <c r="G88" s="9">
        <v>259750.91</v>
      </c>
      <c r="H88" s="9">
        <f>G88/F88*100</f>
        <v>37.928897299915874</v>
      </c>
    </row>
    <row r="89" spans="1:8" ht="30">
      <c r="A89" s="8" t="s">
        <v>7</v>
      </c>
      <c r="B89" s="5" t="s">
        <v>47</v>
      </c>
      <c r="C89" s="5" t="s">
        <v>45</v>
      </c>
      <c r="D89" s="6" t="s">
        <v>46</v>
      </c>
      <c r="E89" s="7" t="s">
        <v>182</v>
      </c>
      <c r="F89" s="9"/>
      <c r="G89" s="9">
        <v>-24543.14</v>
      </c>
      <c r="H89" s="9"/>
    </row>
    <row r="90" spans="1:8" ht="15">
      <c r="A90" s="25"/>
      <c r="B90" s="36" t="s">
        <v>43</v>
      </c>
      <c r="C90" s="36" t="s">
        <v>1</v>
      </c>
      <c r="D90" s="37" t="s">
        <v>15</v>
      </c>
      <c r="E90" s="34" t="s">
        <v>44</v>
      </c>
      <c r="F90" s="35">
        <f>F91+F92+F94+F95+F96+F97+F98+F99+F100+F101+F102</f>
        <v>513539334.13</v>
      </c>
      <c r="G90" s="35">
        <f>G91+G92+G94+G95+G96+G97+G98+G99+G100+G101+G102</f>
        <v>434082530.13</v>
      </c>
      <c r="H90" s="35">
        <f aca="true" t="shared" si="4" ref="H90:H101">G90/F90*100</f>
        <v>84.52761089184925</v>
      </c>
    </row>
    <row r="91" spans="1:8" ht="45" customHeight="1">
      <c r="A91" s="8" t="s">
        <v>7</v>
      </c>
      <c r="B91" s="5" t="s">
        <v>84</v>
      </c>
      <c r="C91" s="5" t="s">
        <v>1</v>
      </c>
      <c r="D91" s="6" t="s">
        <v>20</v>
      </c>
      <c r="E91" s="46" t="s">
        <v>183</v>
      </c>
      <c r="F91" s="9">
        <v>31538196.67</v>
      </c>
      <c r="G91" s="9">
        <v>29299087.4</v>
      </c>
      <c r="H91" s="9">
        <f t="shared" si="4"/>
        <v>92.90032561649313</v>
      </c>
    </row>
    <row r="92" spans="1:8" ht="90.75" customHeight="1">
      <c r="A92" s="8" t="s">
        <v>7</v>
      </c>
      <c r="B92" s="5" t="s">
        <v>113</v>
      </c>
      <c r="C92" s="5" t="s">
        <v>1</v>
      </c>
      <c r="D92" s="6" t="s">
        <v>20</v>
      </c>
      <c r="E92" s="46" t="s">
        <v>184</v>
      </c>
      <c r="F92" s="9">
        <v>52886439.61</v>
      </c>
      <c r="G92" s="9">
        <v>48668439.05</v>
      </c>
      <c r="H92" s="9">
        <f t="shared" si="4"/>
        <v>92.02441950884807</v>
      </c>
    </row>
    <row r="93" spans="1:8" ht="63" customHeight="1" hidden="1">
      <c r="A93" s="8" t="s">
        <v>7</v>
      </c>
      <c r="B93" s="5" t="s">
        <v>66</v>
      </c>
      <c r="C93" s="5" t="s">
        <v>1</v>
      </c>
      <c r="D93" s="6" t="s">
        <v>20</v>
      </c>
      <c r="E93" s="16" t="s">
        <v>185</v>
      </c>
      <c r="F93" s="9">
        <v>0</v>
      </c>
      <c r="G93" s="9">
        <v>0</v>
      </c>
      <c r="H93" s="9"/>
    </row>
    <row r="94" spans="1:8" ht="23.25" customHeight="1" outlineLevel="5">
      <c r="A94" s="8" t="s">
        <v>7</v>
      </c>
      <c r="B94" s="5" t="s">
        <v>63</v>
      </c>
      <c r="C94" s="5" t="s">
        <v>1</v>
      </c>
      <c r="D94" s="6" t="s">
        <v>20</v>
      </c>
      <c r="E94" s="4" t="s">
        <v>186</v>
      </c>
      <c r="F94" s="9">
        <v>46776936.71</v>
      </c>
      <c r="G94" s="9">
        <v>46776936.71</v>
      </c>
      <c r="H94" s="9">
        <f t="shared" si="4"/>
        <v>100</v>
      </c>
    </row>
    <row r="95" spans="1:8" ht="32.25" customHeight="1" outlineLevel="5">
      <c r="A95" s="8" t="s">
        <v>7</v>
      </c>
      <c r="B95" s="5" t="s">
        <v>85</v>
      </c>
      <c r="C95" s="5" t="s">
        <v>1</v>
      </c>
      <c r="D95" s="6" t="s">
        <v>20</v>
      </c>
      <c r="E95" s="4" t="s">
        <v>187</v>
      </c>
      <c r="F95" s="9">
        <v>10533336</v>
      </c>
      <c r="G95" s="9">
        <v>5422260.19</v>
      </c>
      <c r="H95" s="9">
        <f t="shared" si="4"/>
        <v>51.477140670344134</v>
      </c>
    </row>
    <row r="96" spans="1:8" ht="62.25" customHeight="1" outlineLevel="5">
      <c r="A96" s="8" t="s">
        <v>7</v>
      </c>
      <c r="B96" s="5" t="s">
        <v>74</v>
      </c>
      <c r="C96" s="5" t="s">
        <v>1</v>
      </c>
      <c r="D96" s="6" t="s">
        <v>20</v>
      </c>
      <c r="E96" s="4" t="s">
        <v>188</v>
      </c>
      <c r="F96" s="9">
        <v>3934.93</v>
      </c>
      <c r="G96" s="9">
        <v>2691</v>
      </c>
      <c r="H96" s="9">
        <f t="shared" si="4"/>
        <v>68.38749355134654</v>
      </c>
    </row>
    <row r="97" spans="1:8" ht="31.5" customHeight="1" outlineLevel="5">
      <c r="A97" s="8" t="s">
        <v>7</v>
      </c>
      <c r="B97" s="5" t="s">
        <v>193</v>
      </c>
      <c r="C97" s="5" t="s">
        <v>1</v>
      </c>
      <c r="D97" s="6" t="s">
        <v>20</v>
      </c>
      <c r="E97" s="4" t="s">
        <v>192</v>
      </c>
      <c r="F97" s="9">
        <v>666000</v>
      </c>
      <c r="G97" s="9">
        <v>328307.65</v>
      </c>
      <c r="H97" s="9">
        <f>G97/F97*100</f>
        <v>49.29544294294295</v>
      </c>
    </row>
    <row r="98" spans="1:8" ht="34.5" customHeight="1" outlineLevel="5">
      <c r="A98" s="8" t="s">
        <v>7</v>
      </c>
      <c r="B98" s="5" t="s">
        <v>64</v>
      </c>
      <c r="C98" s="5" t="s">
        <v>1</v>
      </c>
      <c r="D98" s="6" t="s">
        <v>20</v>
      </c>
      <c r="E98" s="4" t="s">
        <v>189</v>
      </c>
      <c r="F98" s="9">
        <v>2211088</v>
      </c>
      <c r="G98" s="9">
        <v>2206434.12</v>
      </c>
      <c r="H98" s="9">
        <f t="shared" si="4"/>
        <v>99.78952081509193</v>
      </c>
    </row>
    <row r="99" spans="1:8" ht="81" customHeight="1">
      <c r="A99" s="8" t="s">
        <v>7</v>
      </c>
      <c r="B99" s="5" t="s">
        <v>194</v>
      </c>
      <c r="C99" s="5" t="s">
        <v>1</v>
      </c>
      <c r="D99" s="6" t="s">
        <v>20</v>
      </c>
      <c r="E99" s="4" t="s">
        <v>195</v>
      </c>
      <c r="F99" s="9">
        <v>181395015.08</v>
      </c>
      <c r="G99" s="9">
        <v>162210000</v>
      </c>
      <c r="H99" s="9">
        <f t="shared" si="4"/>
        <v>89.42362607288909</v>
      </c>
    </row>
    <row r="100" spans="1:8" ht="48" customHeight="1">
      <c r="A100" s="8" t="s">
        <v>7</v>
      </c>
      <c r="B100" s="5" t="s">
        <v>196</v>
      </c>
      <c r="C100" s="5" t="s">
        <v>1</v>
      </c>
      <c r="D100" s="6" t="s">
        <v>20</v>
      </c>
      <c r="E100" s="4" t="s">
        <v>197</v>
      </c>
      <c r="F100" s="9">
        <v>137333510</v>
      </c>
      <c r="G100" s="9">
        <v>90836953.69</v>
      </c>
      <c r="H100" s="9">
        <f>G100/F100*100</f>
        <v>66.14332779377735</v>
      </c>
    </row>
    <row r="101" spans="1:8" ht="30" customHeight="1">
      <c r="A101" s="8" t="s">
        <v>7</v>
      </c>
      <c r="B101" s="5" t="s">
        <v>75</v>
      </c>
      <c r="C101" s="5" t="s">
        <v>1</v>
      </c>
      <c r="D101" s="6" t="s">
        <v>20</v>
      </c>
      <c r="E101" s="4" t="s">
        <v>190</v>
      </c>
      <c r="F101" s="9">
        <v>50194877.13</v>
      </c>
      <c r="G101" s="9">
        <v>50194877.13</v>
      </c>
      <c r="H101" s="9">
        <f t="shared" si="4"/>
        <v>100</v>
      </c>
    </row>
    <row r="102" spans="1:8" ht="48" customHeight="1">
      <c r="A102" s="8" t="s">
        <v>7</v>
      </c>
      <c r="B102" s="5" t="s">
        <v>65</v>
      </c>
      <c r="C102" s="5" t="s">
        <v>1</v>
      </c>
      <c r="D102" s="6" t="s">
        <v>20</v>
      </c>
      <c r="E102" s="7" t="s">
        <v>191</v>
      </c>
      <c r="F102" s="9">
        <v>0</v>
      </c>
      <c r="G102" s="9">
        <v>-1863456.81</v>
      </c>
      <c r="H102" s="9"/>
    </row>
    <row r="103" spans="1:8" s="41" customFormat="1" ht="28.5" outlineLevel="5">
      <c r="A103" s="38" t="s">
        <v>11</v>
      </c>
      <c r="B103" s="39"/>
      <c r="C103" s="39"/>
      <c r="D103" s="40"/>
      <c r="E103" s="30" t="s">
        <v>55</v>
      </c>
      <c r="F103" s="42">
        <f>F104+F106</f>
        <v>862556981</v>
      </c>
      <c r="G103" s="42">
        <f>G104+G106</f>
        <v>862458373.25</v>
      </c>
      <c r="H103" s="42">
        <f aca="true" t="shared" si="5" ref="H103:H111">G103/F103*100</f>
        <v>99.98856797264736</v>
      </c>
    </row>
    <row r="104" spans="1:8" s="53" customFormat="1" ht="17.25" customHeight="1" outlineLevel="5">
      <c r="A104" s="8" t="s">
        <v>11</v>
      </c>
      <c r="B104" s="36" t="s">
        <v>30</v>
      </c>
      <c r="C104" s="36" t="s">
        <v>1</v>
      </c>
      <c r="D104" s="37" t="s">
        <v>15</v>
      </c>
      <c r="E104" s="34" t="s">
        <v>28</v>
      </c>
      <c r="F104" s="35">
        <f>F105</f>
        <v>500</v>
      </c>
      <c r="G104" s="35">
        <f>G105</f>
        <v>500</v>
      </c>
      <c r="H104" s="35">
        <f>G104/F104*100</f>
        <v>100</v>
      </c>
    </row>
    <row r="105" spans="1:8" s="53" customFormat="1" ht="33" customHeight="1" outlineLevel="5">
      <c r="A105" s="8" t="s">
        <v>11</v>
      </c>
      <c r="B105" s="5" t="s">
        <v>49</v>
      </c>
      <c r="C105" s="5" t="s">
        <v>1</v>
      </c>
      <c r="D105" s="6" t="s">
        <v>8</v>
      </c>
      <c r="E105" s="4" t="s">
        <v>176</v>
      </c>
      <c r="F105" s="9">
        <v>500</v>
      </c>
      <c r="G105" s="9">
        <v>500</v>
      </c>
      <c r="H105" s="9">
        <f>G105/F105*100</f>
        <v>100</v>
      </c>
    </row>
    <row r="106" spans="1:8" ht="30.75" customHeight="1">
      <c r="A106" s="25"/>
      <c r="B106" s="36" t="s">
        <v>43</v>
      </c>
      <c r="C106" s="36" t="s">
        <v>1</v>
      </c>
      <c r="D106" s="37" t="s">
        <v>15</v>
      </c>
      <c r="E106" s="34" t="s">
        <v>44</v>
      </c>
      <c r="F106" s="35">
        <f>F107+F108+F109+F110+F111+F112</f>
        <v>862556481</v>
      </c>
      <c r="G106" s="35">
        <f>G107+G108+G109+G110+G111+G112</f>
        <v>862457873.25</v>
      </c>
      <c r="H106" s="35">
        <f t="shared" si="5"/>
        <v>99.98856796602054</v>
      </c>
    </row>
    <row r="107" spans="1:8" ht="30">
      <c r="A107" s="8" t="s">
        <v>11</v>
      </c>
      <c r="B107" s="5" t="s">
        <v>67</v>
      </c>
      <c r="C107" s="5" t="s">
        <v>1</v>
      </c>
      <c r="D107" s="6" t="s">
        <v>20</v>
      </c>
      <c r="E107" s="23" t="s">
        <v>86</v>
      </c>
      <c r="F107" s="9">
        <v>35873900</v>
      </c>
      <c r="G107" s="9">
        <v>35873900</v>
      </c>
      <c r="H107" s="9">
        <f t="shared" si="5"/>
        <v>100</v>
      </c>
    </row>
    <row r="108" spans="1:8" ht="30">
      <c r="A108" s="8" t="s">
        <v>11</v>
      </c>
      <c r="B108" s="5" t="s">
        <v>68</v>
      </c>
      <c r="C108" s="5" t="s">
        <v>1</v>
      </c>
      <c r="D108" s="6" t="s">
        <v>20</v>
      </c>
      <c r="E108" s="23" t="s">
        <v>198</v>
      </c>
      <c r="F108" s="9">
        <v>59720249</v>
      </c>
      <c r="G108" s="9">
        <v>59720249</v>
      </c>
      <c r="H108" s="9">
        <f t="shared" si="5"/>
        <v>100</v>
      </c>
    </row>
    <row r="109" spans="1:8" ht="45.75" customHeight="1">
      <c r="A109" s="8" t="s">
        <v>11</v>
      </c>
      <c r="B109" s="5" t="s">
        <v>69</v>
      </c>
      <c r="C109" s="5" t="s">
        <v>1</v>
      </c>
      <c r="D109" s="6" t="s">
        <v>20</v>
      </c>
      <c r="E109" s="23" t="s">
        <v>199</v>
      </c>
      <c r="F109" s="9">
        <v>647726000</v>
      </c>
      <c r="G109" s="9">
        <v>647726000</v>
      </c>
      <c r="H109" s="9">
        <f t="shared" si="5"/>
        <v>100</v>
      </c>
    </row>
    <row r="110" spans="1:8" ht="21" customHeight="1">
      <c r="A110" s="8" t="s">
        <v>11</v>
      </c>
      <c r="B110" s="5" t="s">
        <v>63</v>
      </c>
      <c r="C110" s="5" t="s">
        <v>1</v>
      </c>
      <c r="D110" s="6" t="s">
        <v>20</v>
      </c>
      <c r="E110" s="4" t="s">
        <v>186</v>
      </c>
      <c r="F110" s="9">
        <v>117003532</v>
      </c>
      <c r="G110" s="9">
        <v>117003532</v>
      </c>
      <c r="H110" s="9">
        <f t="shared" si="5"/>
        <v>100</v>
      </c>
    </row>
    <row r="111" spans="1:8" ht="31.5" customHeight="1">
      <c r="A111" s="8" t="s">
        <v>11</v>
      </c>
      <c r="B111" s="5" t="s">
        <v>85</v>
      </c>
      <c r="C111" s="5" t="s">
        <v>1</v>
      </c>
      <c r="D111" s="6" t="s">
        <v>20</v>
      </c>
      <c r="E111" s="4" t="s">
        <v>187</v>
      </c>
      <c r="F111" s="9">
        <v>2232800</v>
      </c>
      <c r="G111" s="9">
        <v>2134230.85</v>
      </c>
      <c r="H111" s="9">
        <f t="shared" si="5"/>
        <v>95.58540173772842</v>
      </c>
    </row>
    <row r="112" spans="1:8" ht="30">
      <c r="A112" s="8" t="s">
        <v>11</v>
      </c>
      <c r="B112" s="5" t="s">
        <v>200</v>
      </c>
      <c r="C112" s="5" t="s">
        <v>1</v>
      </c>
      <c r="D112" s="6" t="s">
        <v>20</v>
      </c>
      <c r="E112" s="4" t="s">
        <v>201</v>
      </c>
      <c r="F112" s="9">
        <v>0</v>
      </c>
      <c r="G112" s="9">
        <v>-38.6</v>
      </c>
      <c r="H112" s="9"/>
    </row>
    <row r="113" spans="1:9" ht="28.5" outlineLevel="5">
      <c r="A113" s="22" t="s">
        <v>12</v>
      </c>
      <c r="B113" s="19"/>
      <c r="C113" s="19"/>
      <c r="D113" s="20"/>
      <c r="E113" s="30" t="s">
        <v>56</v>
      </c>
      <c r="F113" s="17">
        <f>F114+F116</f>
        <v>1185678251.1999998</v>
      </c>
      <c r="G113" s="17">
        <f>G114+G116</f>
        <v>1163565403.36</v>
      </c>
      <c r="H113" s="17">
        <f aca="true" t="shared" si="6" ref="H113:H122">G113/F113*100</f>
        <v>98.13500434729067</v>
      </c>
      <c r="I113" s="11"/>
    </row>
    <row r="114" spans="1:8" ht="15" outlineLevel="5">
      <c r="A114" s="44"/>
      <c r="B114" s="36" t="s">
        <v>30</v>
      </c>
      <c r="C114" s="36" t="s">
        <v>1</v>
      </c>
      <c r="D114" s="37" t="s">
        <v>15</v>
      </c>
      <c r="E114" s="34" t="s">
        <v>28</v>
      </c>
      <c r="F114" s="35">
        <f>F115</f>
        <v>79.6</v>
      </c>
      <c r="G114" s="35">
        <f>G115</f>
        <v>79.6</v>
      </c>
      <c r="H114" s="35">
        <f t="shared" si="6"/>
        <v>100</v>
      </c>
    </row>
    <row r="115" spans="1:8" ht="33.75" customHeight="1">
      <c r="A115" s="15" t="s">
        <v>12</v>
      </c>
      <c r="B115" s="5" t="s">
        <v>49</v>
      </c>
      <c r="C115" s="5" t="s">
        <v>1</v>
      </c>
      <c r="D115" s="6" t="s">
        <v>8</v>
      </c>
      <c r="E115" s="4" t="s">
        <v>176</v>
      </c>
      <c r="F115" s="9">
        <v>79.6</v>
      </c>
      <c r="G115" s="9">
        <v>79.6</v>
      </c>
      <c r="H115" s="9">
        <f t="shared" si="6"/>
        <v>100</v>
      </c>
    </row>
    <row r="116" spans="1:8" ht="21.75" customHeight="1">
      <c r="A116" s="25"/>
      <c r="B116" s="36" t="s">
        <v>43</v>
      </c>
      <c r="C116" s="36" t="s">
        <v>1</v>
      </c>
      <c r="D116" s="37" t="s">
        <v>15</v>
      </c>
      <c r="E116" s="34" t="s">
        <v>44</v>
      </c>
      <c r="F116" s="35">
        <f>F117+F118+F119+F120+F121+F122+F123+F124+F125+F126+F127</f>
        <v>1185678171.6</v>
      </c>
      <c r="G116" s="35">
        <f>G117+G118+G119+G120+G121+G122+G123+G124+G125+G126+G127</f>
        <v>1163565323.76</v>
      </c>
      <c r="H116" s="35">
        <f t="shared" si="6"/>
        <v>98.13500422208499</v>
      </c>
    </row>
    <row r="117" spans="1:8" ht="67.5" customHeight="1">
      <c r="A117" s="15" t="s">
        <v>12</v>
      </c>
      <c r="B117" s="5" t="s">
        <v>114</v>
      </c>
      <c r="C117" s="5" t="s">
        <v>1</v>
      </c>
      <c r="D117" s="6" t="s">
        <v>20</v>
      </c>
      <c r="E117" s="46" t="s">
        <v>202</v>
      </c>
      <c r="F117" s="13">
        <v>39569985</v>
      </c>
      <c r="G117" s="13">
        <v>34760784.88</v>
      </c>
      <c r="H117" s="13">
        <f>G117/F117*100</f>
        <v>87.84634333321077</v>
      </c>
    </row>
    <row r="118" spans="1:8" s="27" customFormat="1" ht="23.25" customHeight="1">
      <c r="A118" s="47" t="s">
        <v>12</v>
      </c>
      <c r="B118" s="48" t="s">
        <v>63</v>
      </c>
      <c r="C118" s="48" t="s">
        <v>1</v>
      </c>
      <c r="D118" s="49" t="s">
        <v>20</v>
      </c>
      <c r="E118" s="57" t="s">
        <v>186</v>
      </c>
      <c r="F118" s="26">
        <v>36451176.66</v>
      </c>
      <c r="G118" s="26">
        <v>26627904.85</v>
      </c>
      <c r="H118" s="26">
        <f t="shared" si="6"/>
        <v>73.05087870927458</v>
      </c>
    </row>
    <row r="119" spans="1:8" ht="34.5" customHeight="1">
      <c r="A119" s="8" t="s">
        <v>12</v>
      </c>
      <c r="B119" s="5" t="s">
        <v>85</v>
      </c>
      <c r="C119" s="5" t="s">
        <v>1</v>
      </c>
      <c r="D119" s="6" t="s">
        <v>20</v>
      </c>
      <c r="E119" s="4" t="s">
        <v>187</v>
      </c>
      <c r="F119" s="9">
        <v>23307765.94</v>
      </c>
      <c r="G119" s="9">
        <v>22381219.06</v>
      </c>
      <c r="H119" s="9">
        <f t="shared" si="6"/>
        <v>96.02472891488114</v>
      </c>
    </row>
    <row r="120" spans="1:8" ht="45.75" customHeight="1">
      <c r="A120" s="15" t="s">
        <v>12</v>
      </c>
      <c r="B120" s="2" t="s">
        <v>70</v>
      </c>
      <c r="C120" s="2" t="s">
        <v>1</v>
      </c>
      <c r="D120" s="6" t="s">
        <v>20</v>
      </c>
      <c r="E120" s="14" t="s">
        <v>203</v>
      </c>
      <c r="F120" s="13">
        <v>33595600</v>
      </c>
      <c r="G120" s="13">
        <v>32923463.17</v>
      </c>
      <c r="H120" s="13">
        <f t="shared" si="6"/>
        <v>97.99933077545869</v>
      </c>
    </row>
    <row r="121" spans="1:8" ht="80.25" customHeight="1">
      <c r="A121" s="15" t="s">
        <v>12</v>
      </c>
      <c r="B121" s="2" t="s">
        <v>71</v>
      </c>
      <c r="C121" s="2" t="s">
        <v>1</v>
      </c>
      <c r="D121" s="6" t="s">
        <v>20</v>
      </c>
      <c r="E121" s="28" t="s">
        <v>204</v>
      </c>
      <c r="F121" s="13">
        <v>17829500</v>
      </c>
      <c r="G121" s="13">
        <v>14597445.18</v>
      </c>
      <c r="H121" s="13">
        <f t="shared" si="6"/>
        <v>81.87243153201155</v>
      </c>
    </row>
    <row r="122" spans="1:8" ht="21.75" customHeight="1">
      <c r="A122" s="8" t="s">
        <v>12</v>
      </c>
      <c r="B122" s="5" t="s">
        <v>87</v>
      </c>
      <c r="C122" s="5" t="s">
        <v>1</v>
      </c>
      <c r="D122" s="6" t="s">
        <v>20</v>
      </c>
      <c r="E122" s="4" t="s">
        <v>205</v>
      </c>
      <c r="F122" s="9">
        <v>958606700</v>
      </c>
      <c r="G122" s="9">
        <v>958606700</v>
      </c>
      <c r="H122" s="13">
        <f t="shared" si="6"/>
        <v>100</v>
      </c>
    </row>
    <row r="123" spans="1:8" ht="64.5" customHeight="1">
      <c r="A123" s="8" t="s">
        <v>12</v>
      </c>
      <c r="B123" s="5" t="s">
        <v>115</v>
      </c>
      <c r="C123" s="5" t="s">
        <v>1</v>
      </c>
      <c r="D123" s="6" t="s">
        <v>20</v>
      </c>
      <c r="E123" s="4" t="s">
        <v>206</v>
      </c>
      <c r="F123" s="9">
        <v>42223860</v>
      </c>
      <c r="G123" s="9">
        <v>41994596.85</v>
      </c>
      <c r="H123" s="13">
        <f>G123/F123*100</f>
        <v>99.45702939049154</v>
      </c>
    </row>
    <row r="124" spans="1:8" ht="47.25" customHeight="1">
      <c r="A124" s="8" t="s">
        <v>12</v>
      </c>
      <c r="B124" s="5" t="s">
        <v>196</v>
      </c>
      <c r="C124" s="5" t="s">
        <v>1</v>
      </c>
      <c r="D124" s="6" t="s">
        <v>20</v>
      </c>
      <c r="E124" s="4" t="s">
        <v>197</v>
      </c>
      <c r="F124" s="9">
        <v>31716570</v>
      </c>
      <c r="G124" s="9">
        <v>31517177.05</v>
      </c>
      <c r="H124" s="13">
        <f>G124/F124*100</f>
        <v>99.37132877231049</v>
      </c>
    </row>
    <row r="125" spans="1:8" ht="33" customHeight="1">
      <c r="A125" s="8" t="s">
        <v>12</v>
      </c>
      <c r="B125" s="5" t="s">
        <v>75</v>
      </c>
      <c r="C125" s="5" t="s">
        <v>1</v>
      </c>
      <c r="D125" s="6" t="s">
        <v>20</v>
      </c>
      <c r="E125" s="4" t="s">
        <v>190</v>
      </c>
      <c r="F125" s="9">
        <v>2377014</v>
      </c>
      <c r="G125" s="9">
        <v>1591333.51</v>
      </c>
      <c r="H125" s="9">
        <f>G125/F125*100</f>
        <v>66.94674537045218</v>
      </c>
    </row>
    <row r="126" spans="1:8" ht="33" customHeight="1">
      <c r="A126" s="8" t="s">
        <v>12</v>
      </c>
      <c r="B126" s="5" t="s">
        <v>88</v>
      </c>
      <c r="C126" s="5" t="s">
        <v>45</v>
      </c>
      <c r="D126" s="6" t="s">
        <v>20</v>
      </c>
      <c r="E126" s="7" t="s">
        <v>207</v>
      </c>
      <c r="F126" s="9">
        <v>0</v>
      </c>
      <c r="G126" s="9">
        <v>235825.73</v>
      </c>
      <c r="H126" s="13"/>
    </row>
    <row r="127" spans="1:8" ht="48" customHeight="1">
      <c r="A127" s="8" t="s">
        <v>12</v>
      </c>
      <c r="B127" s="5" t="s">
        <v>65</v>
      </c>
      <c r="C127" s="5" t="s">
        <v>1</v>
      </c>
      <c r="D127" s="6" t="s">
        <v>20</v>
      </c>
      <c r="E127" s="7" t="s">
        <v>191</v>
      </c>
      <c r="F127" s="9">
        <v>0</v>
      </c>
      <c r="G127" s="9">
        <v>-1671126.52</v>
      </c>
      <c r="H127" s="13"/>
    </row>
    <row r="128" spans="1:8" s="41" customFormat="1" ht="28.5" outlineLevel="5">
      <c r="A128" s="38" t="s">
        <v>13</v>
      </c>
      <c r="B128" s="39"/>
      <c r="C128" s="39"/>
      <c r="D128" s="40"/>
      <c r="E128" s="30" t="s">
        <v>57</v>
      </c>
      <c r="F128" s="42">
        <f>F129+F131</f>
        <v>29257749.73</v>
      </c>
      <c r="G128" s="42">
        <f>G129+G131</f>
        <v>21830874.25</v>
      </c>
      <c r="H128" s="42">
        <f aca="true" t="shared" si="7" ref="H128:H134">G128/F128*100</f>
        <v>74.61569823879958</v>
      </c>
    </row>
    <row r="129" spans="1:8" s="41" customFormat="1" ht="15" hidden="1" outlineLevel="5">
      <c r="A129" s="44"/>
      <c r="B129" s="36" t="s">
        <v>30</v>
      </c>
      <c r="C129" s="36" t="s">
        <v>1</v>
      </c>
      <c r="D129" s="37" t="s">
        <v>15</v>
      </c>
      <c r="E129" s="34" t="s">
        <v>28</v>
      </c>
      <c r="F129" s="35">
        <f>F130</f>
        <v>0</v>
      </c>
      <c r="G129" s="35">
        <f>G130</f>
        <v>0</v>
      </c>
      <c r="H129" s="35" t="e">
        <f t="shared" si="7"/>
        <v>#DIV/0!</v>
      </c>
    </row>
    <row r="130" spans="1:8" ht="33.75" customHeight="1" hidden="1">
      <c r="A130" s="8" t="s">
        <v>13</v>
      </c>
      <c r="B130" s="5" t="s">
        <v>49</v>
      </c>
      <c r="C130" s="5" t="s">
        <v>1</v>
      </c>
      <c r="D130" s="6" t="s">
        <v>8</v>
      </c>
      <c r="E130" s="4" t="s">
        <v>9</v>
      </c>
      <c r="F130" s="9">
        <v>0</v>
      </c>
      <c r="G130" s="9">
        <v>0</v>
      </c>
      <c r="H130" s="9" t="e">
        <f t="shared" si="7"/>
        <v>#DIV/0!</v>
      </c>
    </row>
    <row r="131" spans="1:8" ht="22.5" customHeight="1">
      <c r="A131" s="25"/>
      <c r="B131" s="36" t="s">
        <v>43</v>
      </c>
      <c r="C131" s="36" t="s">
        <v>1</v>
      </c>
      <c r="D131" s="37" t="s">
        <v>15</v>
      </c>
      <c r="E131" s="34" t="s">
        <v>44</v>
      </c>
      <c r="F131" s="35">
        <f>F132+F133+F134+F135</f>
        <v>29257749.73</v>
      </c>
      <c r="G131" s="35">
        <f>G132+G133+G134+G135</f>
        <v>21830874.25</v>
      </c>
      <c r="H131" s="35">
        <f t="shared" si="7"/>
        <v>74.61569823879958</v>
      </c>
    </row>
    <row r="132" spans="1:8" ht="78.75" customHeight="1">
      <c r="A132" s="8" t="s">
        <v>13</v>
      </c>
      <c r="B132" s="5" t="s">
        <v>209</v>
      </c>
      <c r="C132" s="5" t="s">
        <v>1</v>
      </c>
      <c r="D132" s="6" t="s">
        <v>20</v>
      </c>
      <c r="E132" s="4" t="s">
        <v>210</v>
      </c>
      <c r="F132" s="9">
        <v>110349.72</v>
      </c>
      <c r="G132" s="9">
        <v>110349.72</v>
      </c>
      <c r="H132" s="9">
        <f>G132/F132*100</f>
        <v>100</v>
      </c>
    </row>
    <row r="133" spans="1:8" ht="35.25" customHeight="1">
      <c r="A133" s="8" t="s">
        <v>13</v>
      </c>
      <c r="B133" s="5" t="s">
        <v>72</v>
      </c>
      <c r="C133" s="5" t="s">
        <v>1</v>
      </c>
      <c r="D133" s="6" t="s">
        <v>20</v>
      </c>
      <c r="E133" s="4" t="s">
        <v>208</v>
      </c>
      <c r="F133" s="9">
        <v>13009467.01</v>
      </c>
      <c r="G133" s="9">
        <v>12976424.53</v>
      </c>
      <c r="H133" s="9">
        <f t="shared" si="7"/>
        <v>99.7460120389667</v>
      </c>
    </row>
    <row r="134" spans="1:8" ht="23.25" customHeight="1">
      <c r="A134" s="8" t="s">
        <v>13</v>
      </c>
      <c r="B134" s="48" t="s">
        <v>63</v>
      </c>
      <c r="C134" s="48" t="s">
        <v>1</v>
      </c>
      <c r="D134" s="49" t="s">
        <v>20</v>
      </c>
      <c r="E134" s="57" t="s">
        <v>186</v>
      </c>
      <c r="F134" s="26">
        <v>7393833</v>
      </c>
      <c r="G134" s="26">
        <v>0</v>
      </c>
      <c r="H134" s="26">
        <f t="shared" si="7"/>
        <v>0</v>
      </c>
    </row>
    <row r="135" spans="1:8" ht="48.75" customHeight="1">
      <c r="A135" s="8" t="s">
        <v>13</v>
      </c>
      <c r="B135" s="5" t="s">
        <v>196</v>
      </c>
      <c r="C135" s="5" t="s">
        <v>1</v>
      </c>
      <c r="D135" s="6" t="s">
        <v>20</v>
      </c>
      <c r="E135" s="4" t="s">
        <v>197</v>
      </c>
      <c r="F135" s="9">
        <v>8744100</v>
      </c>
      <c r="G135" s="9">
        <v>8744100</v>
      </c>
      <c r="H135" s="13">
        <f aca="true" t="shared" si="8" ref="H135:H140">G135/F135*100</f>
        <v>100</v>
      </c>
    </row>
    <row r="136" spans="1:8" ht="21.75" customHeight="1">
      <c r="A136" s="38" t="s">
        <v>62</v>
      </c>
      <c r="B136" s="39"/>
      <c r="C136" s="39"/>
      <c r="D136" s="40"/>
      <c r="E136" s="30" t="s">
        <v>116</v>
      </c>
      <c r="F136" s="42">
        <f>F137</f>
        <v>4499.21</v>
      </c>
      <c r="G136" s="42">
        <f>G137</f>
        <v>4499.21</v>
      </c>
      <c r="H136" s="42">
        <f t="shared" si="8"/>
        <v>100</v>
      </c>
    </row>
    <row r="137" spans="1:8" ht="20.25" customHeight="1">
      <c r="A137" s="44"/>
      <c r="B137" s="36" t="s">
        <v>30</v>
      </c>
      <c r="C137" s="36" t="s">
        <v>1</v>
      </c>
      <c r="D137" s="37" t="s">
        <v>15</v>
      </c>
      <c r="E137" s="34" t="s">
        <v>28</v>
      </c>
      <c r="F137" s="35">
        <f>F138+F139</f>
        <v>4499.21</v>
      </c>
      <c r="G137" s="35">
        <f>G138+G139</f>
        <v>4499.21</v>
      </c>
      <c r="H137" s="35">
        <f t="shared" si="8"/>
        <v>100</v>
      </c>
    </row>
    <row r="138" spans="1:8" ht="31.5" customHeight="1">
      <c r="A138" s="8" t="s">
        <v>62</v>
      </c>
      <c r="B138" s="5" t="s">
        <v>49</v>
      </c>
      <c r="C138" s="5" t="s">
        <v>1</v>
      </c>
      <c r="D138" s="6" t="s">
        <v>8</v>
      </c>
      <c r="E138" s="4" t="s">
        <v>9</v>
      </c>
      <c r="F138" s="9">
        <v>4499.21</v>
      </c>
      <c r="G138" s="9">
        <v>4499.21</v>
      </c>
      <c r="H138" s="55">
        <f t="shared" si="8"/>
        <v>100</v>
      </c>
    </row>
    <row r="139" spans="1:8" ht="75" hidden="1">
      <c r="A139" s="8" t="s">
        <v>62</v>
      </c>
      <c r="B139" s="5" t="s">
        <v>111</v>
      </c>
      <c r="C139" s="5" t="s">
        <v>1</v>
      </c>
      <c r="D139" s="6" t="s">
        <v>3</v>
      </c>
      <c r="E139" s="54" t="s">
        <v>112</v>
      </c>
      <c r="F139" s="9">
        <v>0</v>
      </c>
      <c r="G139" s="9">
        <v>0</v>
      </c>
      <c r="H139" s="55" t="e">
        <f t="shared" si="8"/>
        <v>#DIV/0!</v>
      </c>
    </row>
    <row r="140" spans="1:8" s="41" customFormat="1" ht="22.5" customHeight="1">
      <c r="A140" s="61" t="s">
        <v>14</v>
      </c>
      <c r="B140" s="61"/>
      <c r="C140" s="61"/>
      <c r="D140" s="61"/>
      <c r="E140" s="61"/>
      <c r="F140" s="45">
        <f>F9+F15+F21+F41+F44+F47+F50+F63+F66+F72+F103+F113+F128+F136</f>
        <v>3534679025.35</v>
      </c>
      <c r="G140" s="45">
        <f>G9+G15+G21+G41+G44+G47+G50+G63+G66+G72+G103+G113+G128+G136</f>
        <v>3434198534.2</v>
      </c>
      <c r="H140" s="45">
        <f t="shared" si="8"/>
        <v>97.15729517646795</v>
      </c>
    </row>
    <row r="141" spans="1:8" ht="15">
      <c r="A141" s="12"/>
      <c r="B141" s="12"/>
      <c r="C141" s="12"/>
      <c r="D141" s="12"/>
      <c r="E141" s="12"/>
      <c r="F141" s="29"/>
      <c r="G141" s="29"/>
      <c r="H141" s="29"/>
    </row>
    <row r="142" spans="5:7" ht="25.5" customHeight="1">
      <c r="E142" s="58"/>
      <c r="F142" s="58"/>
      <c r="G142" s="11"/>
    </row>
    <row r="143" spans="1:8" ht="15.75">
      <c r="A143" s="24"/>
      <c r="B143" s="24"/>
      <c r="C143" s="24"/>
      <c r="D143" s="24"/>
      <c r="E143" s="24"/>
      <c r="F143" s="24"/>
      <c r="G143" s="24"/>
      <c r="H143" s="24"/>
    </row>
    <row r="144" spans="1:6" ht="15.75">
      <c r="A144" s="24"/>
      <c r="E144" s="24"/>
      <c r="F144" s="31"/>
    </row>
    <row r="147" spans="1:8" ht="15.75">
      <c r="A147" s="24"/>
      <c r="B147" s="24"/>
      <c r="C147" s="24"/>
      <c r="D147" s="24"/>
      <c r="E147" s="24"/>
      <c r="F147" s="24"/>
      <c r="G147" s="24"/>
      <c r="H147" s="24"/>
    </row>
    <row r="148" spans="1:6" ht="15.75">
      <c r="A148" s="24"/>
      <c r="E148" s="24"/>
      <c r="F148" s="31"/>
    </row>
    <row r="149" spans="1:8" ht="15.75">
      <c r="A149" s="24"/>
      <c r="B149" s="24"/>
      <c r="C149" s="24"/>
      <c r="D149" s="24"/>
      <c r="E149" s="24"/>
      <c r="F149" s="24"/>
      <c r="G149" s="24"/>
      <c r="H149" s="24"/>
    </row>
    <row r="152" spans="6:8" ht="15">
      <c r="F152" s="11"/>
      <c r="G152" s="11"/>
      <c r="H152" s="11"/>
    </row>
  </sheetData>
  <sheetProtection/>
  <mergeCells count="7">
    <mergeCell ref="E142:F142"/>
    <mergeCell ref="B8:D8"/>
    <mergeCell ref="A140:E140"/>
    <mergeCell ref="G1:H1"/>
    <mergeCell ref="E2:H2"/>
    <mergeCell ref="E3:H3"/>
    <mergeCell ref="A6:H6"/>
  </mergeCells>
  <printOptions/>
  <pageMargins left="0.7874015748031497" right="0.5905511811023623" top="0.5905511811023623" bottom="0.5905511811023623" header="0.3937007874015748" footer="0.5118110236220472"/>
  <pageSetup fitToHeight="2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Хисамова Елена Анатольевна</dc:creator>
  <cp:keywords/>
  <dc:description/>
  <cp:lastModifiedBy>Хисамова Елена Анатольевна</cp:lastModifiedBy>
  <cp:lastPrinted>2016-01-14T07:42:33Z</cp:lastPrinted>
  <dcterms:created xsi:type="dcterms:W3CDTF">2012-02-14T14:26:26Z</dcterms:created>
  <dcterms:modified xsi:type="dcterms:W3CDTF">2022-03-16T14:03:25Z</dcterms:modified>
  <cp:category/>
  <cp:version/>
  <cp:contentType/>
  <cp:contentStatus/>
</cp:coreProperties>
</file>