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</sheets>
  <definedNames>
    <definedName name="_xlnm.Print_Titles" localSheetId="0">'Приложение 1'!$8:$8</definedName>
  </definedNames>
  <calcPr fullCalcOnLoad="1"/>
</workbook>
</file>

<file path=xl/sharedStrings.xml><?xml version="1.0" encoding="utf-8"?>
<sst xmlns="http://schemas.openxmlformats.org/spreadsheetml/2006/main" count="651" uniqueCount="222">
  <si>
    <t>048</t>
  </si>
  <si>
    <t>0000</t>
  </si>
  <si>
    <t>120</t>
  </si>
  <si>
    <t>140</t>
  </si>
  <si>
    <t>182</t>
  </si>
  <si>
    <t>110</t>
  </si>
  <si>
    <t>914</t>
  </si>
  <si>
    <t>130</t>
  </si>
  <si>
    <t xml:space="preserve">      Прочие доходы от компенсации затрат бюджетов городских округов 
</t>
  </si>
  <si>
    <t>410</t>
  </si>
  <si>
    <t>916</t>
  </si>
  <si>
    <t>918</t>
  </si>
  <si>
    <t>919</t>
  </si>
  <si>
    <t>Всего доходов:</t>
  </si>
  <si>
    <t>000</t>
  </si>
  <si>
    <t>Приложение 1</t>
  </si>
  <si>
    <t>188</t>
  </si>
  <si>
    <t>Наименование</t>
  </si>
  <si>
    <t>100</t>
  </si>
  <si>
    <t>150</t>
  </si>
  <si>
    <t>% исполнения</t>
  </si>
  <si>
    <t>Код администратора доходов</t>
  </si>
  <si>
    <t>Код классификации доходов бюджетов</t>
  </si>
  <si>
    <t>Исполнено,           руб., коп.</t>
  </si>
  <si>
    <t xml:space="preserve">                 к решению Совета депутатов ЗАТО Александровск</t>
  </si>
  <si>
    <t>1 12 01010 01</t>
  </si>
  <si>
    <t>1 12 01030 01</t>
  </si>
  <si>
    <t>НАЛОГОВЫЕ И НЕНАЛОГОВЫЕ ДОХОДЫ</t>
  </si>
  <si>
    <t>1 00 00000 00</t>
  </si>
  <si>
    <t>1 01 0201001</t>
  </si>
  <si>
    <t>1 01 02020 01</t>
  </si>
  <si>
    <t>1 05 01021 01</t>
  </si>
  <si>
    <t>1 05 02010 02</t>
  </si>
  <si>
    <t>1 05 02020 02</t>
  </si>
  <si>
    <t>1 05 04010 02</t>
  </si>
  <si>
    <t>1 06 01020 04</t>
  </si>
  <si>
    <t>1 06 06032 04</t>
  </si>
  <si>
    <t>1 06 06042 04</t>
  </si>
  <si>
    <t>1 08 03010 01</t>
  </si>
  <si>
    <t>Администрация ЗАТО Александровск</t>
  </si>
  <si>
    <t>2 00 00000 00</t>
  </si>
  <si>
    <t>БЕЗВОЗМЕЗДНЫЕ ПОСТУПЛЕНИЯ</t>
  </si>
  <si>
    <t xml:space="preserve">0000 </t>
  </si>
  <si>
    <t>180</t>
  </si>
  <si>
    <t xml:space="preserve">1 17 01040 04 </t>
  </si>
  <si>
    <t>1 13 02064 04</t>
  </si>
  <si>
    <t>1 13 02994 04</t>
  </si>
  <si>
    <t>1 14 02043 04</t>
  </si>
  <si>
    <t>1 08 07150 01</t>
  </si>
  <si>
    <t>1 11 05012 04</t>
  </si>
  <si>
    <t>1 11 05024 04</t>
  </si>
  <si>
    <t>1 11 09044 04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</si>
  <si>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</si>
  <si>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</si>
  <si>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</si>
  <si>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Уточненный план, руб., коп.</t>
  </si>
  <si>
    <t>1 11 05074 04</t>
  </si>
  <si>
    <t>1 11 07014 04</t>
  </si>
  <si>
    <t>1 13 01994 04</t>
  </si>
  <si>
    <t>924</t>
  </si>
  <si>
    <t>2 02 29999 04</t>
  </si>
  <si>
    <t>2 02 35930 04</t>
  </si>
  <si>
    <t xml:space="preserve">2 19 60010 04 </t>
  </si>
  <si>
    <t>2 02 25555 04</t>
  </si>
  <si>
    <t>2 02 15001 04</t>
  </si>
  <si>
    <t>2 02 15002 04</t>
  </si>
  <si>
    <t>2 02 15010 04</t>
  </si>
  <si>
    <t>2 02 30027 04</t>
  </si>
  <si>
    <t>2 02 30029 04</t>
  </si>
  <si>
    <t>2 02 25519 04</t>
  </si>
  <si>
    <t>1 12 01041 01</t>
  </si>
  <si>
    <t>2 02 35120 04</t>
  </si>
  <si>
    <t>2 02 49999 04</t>
  </si>
  <si>
    <t>1 01 02030 01</t>
  </si>
  <si>
    <t>1 05 01011 01</t>
  </si>
  <si>
    <t>1 05 01050 01</t>
  </si>
  <si>
    <t>2 02 20077 04</t>
  </si>
  <si>
    <t>2 02 30024 04</t>
  </si>
  <si>
    <t xml:space="preserve">    Дотации бюджетам городских округов на выравнивание бюджетной обеспеченности</t>
  </si>
  <si>
    <t>2 02 39998 04</t>
  </si>
  <si>
    <t xml:space="preserve">2 18 04020 04 </t>
  </si>
  <si>
    <t>1 16 10123 01</t>
  </si>
  <si>
    <t>1 16 10129 01</t>
  </si>
  <si>
    <t>Министерство юстиции Мурманской области</t>
  </si>
  <si>
    <t>821</t>
  </si>
  <si>
    <t>1 16 01053 01</t>
  </si>
  <si>
    <t>1 16 01063 01</t>
  </si>
  <si>
    <t>1 16 01073 01</t>
  </si>
  <si>
    <t>1 16 01083 01</t>
  </si>
  <si>
    <t>1 16 01153 01</t>
  </si>
  <si>
    <t>1 16 01143 01</t>
  </si>
  <si>
    <t>1 16 01173 01</t>
  </si>
  <si>
    <t>1 16 01183 01</t>
  </si>
  <si>
    <t>1 16 01193 01</t>
  </si>
  <si>
    <t>1 16 01203 01</t>
  </si>
  <si>
    <t>832</t>
  </si>
  <si>
    <t>Комитет по обеспечению безопасности населения Мурманской области</t>
  </si>
  <si>
    <t>1 16 01194 01</t>
  </si>
  <si>
    <t>1 16 002020 02</t>
  </si>
  <si>
    <t>1 16 007010 04</t>
  </si>
  <si>
    <t>1 16 007090 04</t>
  </si>
  <si>
    <t xml:space="preserve">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</si>
  <si>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2 02 20216 04</t>
  </si>
  <si>
    <t>2 02 25304 04</t>
  </si>
  <si>
    <t>2 02 45303 04</t>
  </si>
  <si>
    <t xml:space="preserve">Контрольно-счетная палата  ЗАТО Александровск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</si>
  <si>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</si>
  <si>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</si>
  <si>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</si>
  <si>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</si>
  <si>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</si>
  <si>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</si>
  <si>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</si>
  <si>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</si>
  <si>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</si>
  <si>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статьней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</si>
  <si>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</si>
  <si>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</si>
  <si>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</si>
  <si>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</si>
  <si>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</si>
  <si>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</si>
  <si>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</si>
  <si>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</si>
  <si>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</si>
  <si>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</si>
  <si>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</si>
  <si>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1 01 02080 01</t>
  </si>
  <si>
    <t>1 05 01012 01</t>
  </si>
  <si>
    <t>Налог, взимаемый с налогоплательщиков, выбравших в качестве объекта налогообложения доходы (за налоговые преиоды,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</si>
  <si>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преиоды, истекшие до 1 января 2011 года)</t>
  </si>
  <si>
    <t>1 05 01022 01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</si>
  <si>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</si>
  <si>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</si>
  <si>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</si>
  <si>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</si>
  <si>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</si>
  <si>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</si>
  <si>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</si>
  <si>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</si>
  <si>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</si>
  <si>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</si>
  <si>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</si>
  <si>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830</t>
  </si>
  <si>
    <t>1 16 01074 01</t>
  </si>
  <si>
    <t>Комитет государственного и финансового контроля Мурманской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</si>
  <si>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</si>
  <si>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Государственная пошлина за выдачу разрешения на установку рекламной конструкции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</si>
  <si>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</si>
  <si>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</si>
  <si>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</si>
  <si>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</si>
  <si>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</si>
  <si>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округов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</si>
  <si>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</si>
  <si>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Прочие доходы от компенсации затрат бюджетов городских округов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</si>
  <si>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</si>
  <si>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</si>
  <si>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</si>
  <si>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</si>
  <si>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</si>
  <si>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Невыясненные поступления, зачисляемые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</si>
  <si>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</si>
  <si>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</si>
  <si>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</si>
  <si>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</si>
  <si>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</si>
  <si>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</si>
  <si>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</si>
  <si>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</si>
  <si>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</si>
  <si>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2 02 45424 04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</si>
  <si>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</si>
  <si>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Дотации бюджетам городских округов на поддержку мер по обеспечению сбалансированности бюджета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</si>
  <si>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</si>
  <si>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</si>
  <si>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</si>
  <si>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</si>
  <si>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</si>
  <si>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</si>
  <si>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городских округов от возврата автономными учреждениями остатков субсидий прошлых лет</t>
  </si>
  <si>
    <t>Субсидии бюджетам городских округов на поддержку отрасли культуры</t>
  </si>
  <si>
    <t>2 02 25299 04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</si>
  <si>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</si>
  <si>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Единый налог на вмененый доход  для отдельных видов деятельности (за налоговые периоды, истекшие до 1 января 2011 года)</t>
  </si>
  <si>
    <t>Доходы бюджета муниципального образования ЗАТО Александровск по кодам классификации доходов бюджетов за 2022 год</t>
  </si>
  <si>
    <t xml:space="preserve">Федеральная служба по надзору в сфере природопользования </t>
  </si>
  <si>
    <t>Федеральное казначейство</t>
  </si>
  <si>
    <t>Федеральная налоговая служба</t>
  </si>
  <si>
    <t>Министерство внутренних дел Российской Федерации</t>
  </si>
  <si>
    <t xml:space="preserve">              от                  2023 года №      </t>
  </si>
  <si>
    <t>1 03 02231 01</t>
  </si>
  <si>
    <t>1 03 02241 01</t>
  </si>
  <si>
    <t>1 03 02251 01</t>
  </si>
  <si>
    <t>1 03 02261 01</t>
  </si>
  <si>
    <t>1 16 11050 01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</si>
  <si>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</si>
  <si>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1 01 02040 01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</si>
  <si>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</si>
  <si>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</si>
  <si>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1 16 01103 01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</si>
  <si>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</si>
  <si>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913</t>
  </si>
  <si>
    <t>Совет депутатов ЗАТО Александровск</t>
  </si>
  <si>
    <t xml:space="preserve">1 17 15020 04 </t>
  </si>
  <si>
    <t>Инициативные платежи, зачисляемые в бюджеты городских округов</t>
  </si>
  <si>
    <t>2 02 25527 04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</si>
  <si>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</si>
  <si>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 xml:space="preserve">2 18 04010 04 </t>
  </si>
  <si>
    <t>Доходы бюджетов городских округов от возврата бюджетными учреждениями остатков субсидий прошлых лет</t>
  </si>
  <si>
    <t>2 02 25097 04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</si>
  <si>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</si>
  <si>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</si>
  <si>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</si>
  <si>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2 03 04099 04 </t>
  </si>
  <si>
    <t>Прочие безвозмездные поступления от государственных (муниципальных) организаций в бюджеты городских округов</t>
  </si>
  <si>
    <t xml:space="preserve">2 19 25304 04 </t>
  </si>
  <si>
    <t xml:space="preserve">2 19 45303 04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</si>
  <si>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</si>
  <si>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</si>
  <si>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2 02 45454 04</t>
  </si>
  <si>
    <t>Межбюджетные трансферты, передаваемые бюджетам городских округов на создание модельных муниципальных библиотек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</si>
</sst>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9" fontId="2" fillId="33" borderId="1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4" fontId="1" fillId="35" borderId="11" xfId="0" applyNumberFormat="1" applyFont="1" applyFill="1" applyBorder="1" applyAlignment="1">
      <alignment horizontal="right" vertical="top" shrinkToFit="1"/>
    </xf>
    <xf numFmtId="0" fontId="1" fillId="35" borderId="11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" fontId="1" fillId="35" borderId="11" xfId="0" applyNumberFormat="1" applyFont="1" applyFill="1" applyBorder="1" applyAlignment="1">
      <alignment horizontal="right" vertical="center" wrapText="1"/>
    </xf>
    <xf numFmtId="49" fontId="1" fillId="35" borderId="11" xfId="0" applyNumberFormat="1" applyFont="1" applyFill="1" applyBorder="1" applyAlignment="1">
      <alignment horizontal="center" vertical="top" shrinkToFi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1" fillId="36" borderId="11" xfId="0" applyNumberFormat="1" applyFont="1" applyFill="1" applyBorder="1" applyAlignment="1">
      <alignment horizontal="center" vertical="top" shrinkToFit="1"/>
    </xf>
    <xf numFmtId="4" fontId="2" fillId="36" borderId="11" xfId="0" applyNumberFormat="1" applyFont="1" applyFill="1" applyBorder="1" applyAlignment="1">
      <alignment horizontal="right" vertical="top" shrinkToFit="1"/>
    </xf>
    <xf numFmtId="0" fontId="2" fillId="36" borderId="0" xfId="0" applyFont="1" applyFill="1" applyAlignment="1">
      <alignment/>
    </xf>
    <xf numFmtId="0" fontId="2" fillId="0" borderId="11" xfId="0" applyNumberFormat="1" applyFont="1" applyFill="1" applyBorder="1" applyAlignment="1">
      <alignment vertical="top" wrapText="1"/>
    </xf>
    <xf numFmtId="4" fontId="2" fillId="33" borderId="0" xfId="0" applyNumberFormat="1" applyFont="1" applyFill="1" applyAlignment="1">
      <alignment/>
    </xf>
    <xf numFmtId="49" fontId="1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" fontId="1" fillId="35" borderId="11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Alignment="1">
      <alignment vertical="center"/>
    </xf>
    <xf numFmtId="49" fontId="1" fillId="36" borderId="11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top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49" fontId="2" fillId="36" borderId="12" xfId="0" applyNumberFormat="1" applyFont="1" applyFill="1" applyBorder="1" applyAlignment="1">
      <alignment horizontal="center" vertical="top" shrinkToFit="1"/>
    </xf>
    <xf numFmtId="176" fontId="2" fillId="36" borderId="11" xfId="0" applyNumberFormat="1" applyFont="1" applyFill="1" applyBorder="1" applyAlignment="1">
      <alignment horizontal="left" vertical="top" wrapText="1"/>
    </xf>
    <xf numFmtId="4" fontId="1" fillId="36" borderId="11" xfId="0" applyNumberFormat="1" applyFont="1" applyFill="1" applyBorder="1" applyAlignment="1">
      <alignment horizontal="right" vertical="center" shrinkToFit="1"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36" borderId="0" xfId="0" applyFont="1" applyFill="1" applyAlignment="1">
      <alignment vertical="center"/>
    </xf>
    <xf numFmtId="0" fontId="2" fillId="0" borderId="11" xfId="0" applyFont="1" applyBorder="1" applyAlignment="1">
      <alignment vertical="top" wrapText="1"/>
    </xf>
    <xf numFmtId="4" fontId="2" fillId="36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zoomScalePageLayoutView="0" workbookViewId="0" topLeftCell="A1">
      <selection activeCell="A6" sqref="A6:H6"/>
    </sheetView>
  </sheetViews>
  <sheetFormatPr defaultColWidth="9.00390625" defaultRowHeight="12.75" outlineLevelRow="5"/>
  <cols>
    <col min="1" max="1" width="5.125" style="1" customWidth="1"/>
    <col min="2" max="2" width="14.125" style="1" customWidth="1"/>
    <col min="3" max="3" width="6.125" style="1" customWidth="1"/>
    <col min="4" max="4" width="5.125" style="1" customWidth="1"/>
    <col min="5" max="5" width="57.875" style="1" customWidth="1"/>
    <col min="6" max="6" width="18.125" style="1" customWidth="1"/>
    <col min="7" max="7" width="18.00390625" style="1" customWidth="1"/>
    <col min="8" max="8" width="7.875" style="1" customWidth="1"/>
    <col min="9" max="10" width="13.375" style="1" bestFit="1" customWidth="1"/>
    <col min="11" max="16384" width="9.125" style="1" customWidth="1"/>
  </cols>
  <sheetData>
    <row r="1" spans="7:8" s="31" customFormat="1" ht="15" customHeight="1">
      <c r="G1" s="62" t="s">
        <v>15</v>
      </c>
      <c r="H1" s="62"/>
    </row>
    <row r="2" spans="5:8" s="31" customFormat="1" ht="15" customHeight="1">
      <c r="E2" s="62" t="s">
        <v>24</v>
      </c>
      <c r="F2" s="62"/>
      <c r="G2" s="62"/>
      <c r="H2" s="62"/>
    </row>
    <row r="3" spans="5:8" s="31" customFormat="1" ht="15" customHeight="1">
      <c r="E3" s="62" t="s">
        <v>190</v>
      </c>
      <c r="F3" s="62"/>
      <c r="G3" s="62"/>
      <c r="H3" s="62"/>
    </row>
    <row r="4" s="31" customFormat="1" ht="15" customHeight="1"/>
    <row r="5" s="31" customFormat="1" ht="15" customHeight="1"/>
    <row r="6" spans="1:8" s="31" customFormat="1" ht="44.25" customHeight="1">
      <c r="A6" s="63" t="s">
        <v>185</v>
      </c>
      <c r="B6" s="63"/>
      <c r="C6" s="63"/>
      <c r="D6" s="63"/>
      <c r="E6" s="63"/>
      <c r="F6" s="63"/>
      <c r="G6" s="63"/>
      <c r="H6" s="63"/>
    </row>
    <row r="7" s="31" customFormat="1" ht="15" customHeight="1"/>
    <row r="8" spans="1:8" ht="72.75" customHeight="1">
      <c r="A8" s="3" t="s">
        <v>21</v>
      </c>
      <c r="B8" s="59" t="s">
        <v>22</v>
      </c>
      <c r="C8" s="59"/>
      <c r="D8" s="60"/>
      <c r="E8" s="3" t="s">
        <v>17</v>
      </c>
      <c r="F8" s="32" t="s">
        <v>55</v>
      </c>
      <c r="G8" s="32" t="s">
        <v>23</v>
      </c>
      <c r="H8" s="3" t="s">
        <v>20</v>
      </c>
    </row>
    <row r="9" spans="1:8" ht="28.5">
      <c r="A9" s="37" t="s">
        <v>0</v>
      </c>
      <c r="B9" s="18"/>
      <c r="C9" s="18"/>
      <c r="D9" s="19"/>
      <c r="E9" s="17" t="s">
        <v>186</v>
      </c>
      <c r="F9" s="20">
        <f>F10</f>
        <v>1502418.6</v>
      </c>
      <c r="G9" s="20">
        <f>G10</f>
        <v>1562183.93</v>
      </c>
      <c r="H9" s="20">
        <f aca="true" t="shared" si="0" ref="H9:H19">G9/F9*100</f>
        <v>103.97794130077995</v>
      </c>
    </row>
    <row r="10" spans="1:9" ht="20.25" customHeight="1">
      <c r="A10" s="24"/>
      <c r="B10" s="35" t="s">
        <v>28</v>
      </c>
      <c r="C10" s="35" t="s">
        <v>1</v>
      </c>
      <c r="D10" s="36" t="s">
        <v>14</v>
      </c>
      <c r="E10" s="33" t="s">
        <v>27</v>
      </c>
      <c r="F10" s="34">
        <f>F11+F12+F13+F14</f>
        <v>1502418.6</v>
      </c>
      <c r="G10" s="34">
        <f>G11+G12+G13+G14</f>
        <v>1562183.93</v>
      </c>
      <c r="H10" s="50">
        <f t="shared" si="0"/>
        <v>103.97794130077995</v>
      </c>
      <c r="I10" s="26"/>
    </row>
    <row r="11" spans="1:8" ht="33" customHeight="1" outlineLevel="2">
      <c r="A11" s="8" t="s">
        <v>0</v>
      </c>
      <c r="B11" s="5" t="s">
        <v>25</v>
      </c>
      <c r="C11" s="5" t="s">
        <v>1</v>
      </c>
      <c r="D11" s="6" t="s">
        <v>2</v>
      </c>
      <c r="E11" s="7" t="s">
        <v>106</v>
      </c>
      <c r="F11" s="9">
        <v>760827.5</v>
      </c>
      <c r="G11" s="9">
        <v>763344.84</v>
      </c>
      <c r="H11" s="9">
        <f t="shared" si="0"/>
        <v>100.33086869231198</v>
      </c>
    </row>
    <row r="12" spans="1:8" ht="22.5" customHeight="1" outlineLevel="5">
      <c r="A12" s="8" t="s">
        <v>0</v>
      </c>
      <c r="B12" s="5" t="s">
        <v>26</v>
      </c>
      <c r="C12" s="5" t="s">
        <v>1</v>
      </c>
      <c r="D12" s="6" t="s">
        <v>2</v>
      </c>
      <c r="E12" s="10" t="s">
        <v>107</v>
      </c>
      <c r="F12" s="9">
        <v>442071.32</v>
      </c>
      <c r="G12" s="9">
        <v>442071.32</v>
      </c>
      <c r="H12" s="9">
        <f t="shared" si="0"/>
        <v>100</v>
      </c>
    </row>
    <row r="13" spans="1:8" ht="20.25" customHeight="1" outlineLevel="5">
      <c r="A13" s="8" t="s">
        <v>0</v>
      </c>
      <c r="B13" s="5" t="s">
        <v>70</v>
      </c>
      <c r="C13" s="5" t="s">
        <v>1</v>
      </c>
      <c r="D13" s="6" t="s">
        <v>2</v>
      </c>
      <c r="E13" s="10" t="s">
        <v>108</v>
      </c>
      <c r="F13" s="9">
        <v>208451.24</v>
      </c>
      <c r="G13" s="9">
        <v>265699.23</v>
      </c>
      <c r="H13" s="9">
        <f t="shared" si="0"/>
        <v>127.46349218167279</v>
      </c>
    </row>
    <row r="14" spans="1:8" ht="108" customHeight="1" outlineLevel="5">
      <c r="A14" s="8" t="s">
        <v>0</v>
      </c>
      <c r="B14" s="5" t="s">
        <v>195</v>
      </c>
      <c r="C14" s="5" t="s">
        <v>1</v>
      </c>
      <c r="D14" s="48" t="s">
        <v>3</v>
      </c>
      <c r="E14" s="10" t="s">
        <v>196</v>
      </c>
      <c r="F14" s="9">
        <v>91068.54</v>
      </c>
      <c r="G14" s="9">
        <v>91068.54</v>
      </c>
      <c r="H14" s="9">
        <f t="shared" si="0"/>
        <v>100</v>
      </c>
    </row>
    <row r="15" spans="1:8" s="40" customFormat="1" ht="19.5" customHeight="1" outlineLevel="5">
      <c r="A15" s="37" t="s">
        <v>18</v>
      </c>
      <c r="B15" s="38"/>
      <c r="C15" s="38"/>
      <c r="D15" s="39"/>
      <c r="E15" s="17" t="s">
        <v>187</v>
      </c>
      <c r="F15" s="20">
        <f>F16</f>
        <v>10797734.54</v>
      </c>
      <c r="G15" s="20">
        <f>G16</f>
        <v>10185153.620000001</v>
      </c>
      <c r="H15" s="20">
        <f t="shared" si="0"/>
        <v>94.32676439922926</v>
      </c>
    </row>
    <row r="16" spans="1:8" s="40" customFormat="1" ht="24.75" customHeight="1" outlineLevel="5">
      <c r="A16" s="24"/>
      <c r="B16" s="35" t="s">
        <v>28</v>
      </c>
      <c r="C16" s="35" t="s">
        <v>1</v>
      </c>
      <c r="D16" s="36" t="s">
        <v>14</v>
      </c>
      <c r="E16" s="33" t="s">
        <v>27</v>
      </c>
      <c r="F16" s="34">
        <f>F17+F18+F19+F20</f>
        <v>10797734.54</v>
      </c>
      <c r="G16" s="34">
        <f>G17+G18+G19+G20</f>
        <v>10185153.620000001</v>
      </c>
      <c r="H16" s="34">
        <f t="shared" si="0"/>
        <v>94.32676439922926</v>
      </c>
    </row>
    <row r="17" spans="1:8" ht="109.5" customHeight="1">
      <c r="A17" s="8" t="s">
        <v>18</v>
      </c>
      <c r="B17" s="5" t="s">
        <v>191</v>
      </c>
      <c r="C17" s="5" t="s">
        <v>1</v>
      </c>
      <c r="D17" s="6" t="s">
        <v>5</v>
      </c>
      <c r="E17" s="45" t="s">
        <v>109</v>
      </c>
      <c r="F17" s="9">
        <v>5142616.37</v>
      </c>
      <c r="G17" s="9">
        <v>5105889.2</v>
      </c>
      <c r="H17" s="9">
        <f t="shared" si="0"/>
        <v>99.2858271479426</v>
      </c>
    </row>
    <row r="18" spans="1:8" ht="135.75" customHeight="1">
      <c r="A18" s="8" t="s">
        <v>18</v>
      </c>
      <c r="B18" s="5" t="s">
        <v>192</v>
      </c>
      <c r="C18" s="5" t="s">
        <v>1</v>
      </c>
      <c r="D18" s="6" t="s">
        <v>5</v>
      </c>
      <c r="E18" s="45" t="s">
        <v>110</v>
      </c>
      <c r="F18" s="9">
        <v>28115.54</v>
      </c>
      <c r="G18" s="9">
        <v>27579.74</v>
      </c>
      <c r="H18" s="9">
        <f t="shared" si="0"/>
        <v>98.09429233797395</v>
      </c>
    </row>
    <row r="19" spans="1:8" ht="126" customHeight="1">
      <c r="A19" s="8" t="s">
        <v>18</v>
      </c>
      <c r="B19" s="5" t="s">
        <v>193</v>
      </c>
      <c r="C19" s="5" t="s">
        <v>1</v>
      </c>
      <c r="D19" s="6" t="s">
        <v>5</v>
      </c>
      <c r="E19" s="45" t="s">
        <v>111</v>
      </c>
      <c r="F19" s="9">
        <v>5627002.63</v>
      </c>
      <c r="G19" s="9">
        <v>5637478.32</v>
      </c>
      <c r="H19" s="9">
        <f t="shared" si="0"/>
        <v>100.18616820870405</v>
      </c>
    </row>
    <row r="20" spans="1:8" ht="123" customHeight="1">
      <c r="A20" s="8" t="s">
        <v>18</v>
      </c>
      <c r="B20" s="5" t="s">
        <v>194</v>
      </c>
      <c r="C20" s="5" t="s">
        <v>1</v>
      </c>
      <c r="D20" s="6" t="s">
        <v>5</v>
      </c>
      <c r="E20" s="45" t="s">
        <v>112</v>
      </c>
      <c r="F20" s="9">
        <f>32153-32153</f>
        <v>0</v>
      </c>
      <c r="G20" s="9">
        <v>-585793.64</v>
      </c>
      <c r="H20" s="9"/>
    </row>
    <row r="21" spans="1:9" s="40" customFormat="1" ht="21" customHeight="1" outlineLevel="5">
      <c r="A21" s="37" t="s">
        <v>4</v>
      </c>
      <c r="B21" s="38"/>
      <c r="C21" s="38"/>
      <c r="D21" s="39"/>
      <c r="E21" s="29" t="s">
        <v>188</v>
      </c>
      <c r="F21" s="41">
        <f>F22</f>
        <v>842094170.55</v>
      </c>
      <c r="G21" s="41">
        <f>G22</f>
        <v>855846775.9100001</v>
      </c>
      <c r="H21" s="41">
        <f>G21/F21*100</f>
        <v>101.6331433990355</v>
      </c>
      <c r="I21" s="42"/>
    </row>
    <row r="22" spans="1:8" ht="18.75" customHeight="1" outlineLevel="5">
      <c r="A22" s="24"/>
      <c r="B22" s="35" t="s">
        <v>28</v>
      </c>
      <c r="C22" s="35" t="s">
        <v>1</v>
      </c>
      <c r="D22" s="36" t="s">
        <v>14</v>
      </c>
      <c r="E22" s="33" t="s">
        <v>27</v>
      </c>
      <c r="F22" s="34">
        <f>F23+F24+F25+F27+F28+F30+F32+F33+F34+F35+F36+F37+F38+F39+F40+F41+F29+F31+F26</f>
        <v>842094170.55</v>
      </c>
      <c r="G22" s="34">
        <f>G23+G24+G25+G27+G28+G30+G32+G33+G34+G35+G36+G37+G38+G39+G40+G41+G29+G31+G26</f>
        <v>855846775.9100001</v>
      </c>
      <c r="H22" s="50">
        <f>G22/F22*100</f>
        <v>101.6331433990355</v>
      </c>
    </row>
    <row r="23" spans="1:8" ht="75">
      <c r="A23" s="8" t="s">
        <v>4</v>
      </c>
      <c r="B23" s="5" t="s">
        <v>29</v>
      </c>
      <c r="C23" s="5" t="s">
        <v>1</v>
      </c>
      <c r="D23" s="6" t="s">
        <v>5</v>
      </c>
      <c r="E23" s="7" t="s">
        <v>113</v>
      </c>
      <c r="F23" s="9">
        <v>773817741.04</v>
      </c>
      <c r="G23" s="9">
        <v>788675471.26</v>
      </c>
      <c r="H23" s="9">
        <f>G23/F23*100</f>
        <v>101.92005551591923</v>
      </c>
    </row>
    <row r="24" spans="1:8" ht="105">
      <c r="A24" s="8" t="s">
        <v>4</v>
      </c>
      <c r="B24" s="5" t="s">
        <v>30</v>
      </c>
      <c r="C24" s="5" t="s">
        <v>1</v>
      </c>
      <c r="D24" s="6" t="s">
        <v>5</v>
      </c>
      <c r="E24" s="7" t="s">
        <v>114</v>
      </c>
      <c r="F24" s="9">
        <v>767515</v>
      </c>
      <c r="G24" s="9">
        <v>757532.98</v>
      </c>
      <c r="H24" s="9">
        <f aca="true" t="shared" si="1" ref="H24:H41">G24/F24*100</f>
        <v>98.69943649309785</v>
      </c>
    </row>
    <row r="25" spans="1:8" ht="54" customHeight="1">
      <c r="A25" s="8" t="s">
        <v>4</v>
      </c>
      <c r="B25" s="5" t="s">
        <v>73</v>
      </c>
      <c r="C25" s="5" t="s">
        <v>1</v>
      </c>
      <c r="D25" s="6" t="s">
        <v>5</v>
      </c>
      <c r="E25" s="7" t="s">
        <v>115</v>
      </c>
      <c r="F25" s="9">
        <v>2043150</v>
      </c>
      <c r="G25" s="9">
        <v>2073279.5</v>
      </c>
      <c r="H25" s="9">
        <f t="shared" si="1"/>
        <v>101.47465922717373</v>
      </c>
    </row>
    <row r="26" spans="1:8" ht="93.75" customHeight="1">
      <c r="A26" s="8" t="s">
        <v>4</v>
      </c>
      <c r="B26" s="5" t="s">
        <v>197</v>
      </c>
      <c r="C26" s="5" t="s">
        <v>1</v>
      </c>
      <c r="D26" s="6" t="s">
        <v>5</v>
      </c>
      <c r="E26" s="7" t="s">
        <v>198</v>
      </c>
      <c r="F26" s="9">
        <v>3421.44</v>
      </c>
      <c r="G26" s="9">
        <v>3421.44</v>
      </c>
      <c r="H26" s="9">
        <f>G26/F26*100</f>
        <v>100</v>
      </c>
    </row>
    <row r="27" spans="1:8" ht="123" customHeight="1">
      <c r="A27" s="8" t="s">
        <v>4</v>
      </c>
      <c r="B27" s="5" t="s">
        <v>127</v>
      </c>
      <c r="C27" s="5" t="s">
        <v>1</v>
      </c>
      <c r="D27" s="6" t="s">
        <v>5</v>
      </c>
      <c r="E27" s="7" t="s">
        <v>199</v>
      </c>
      <c r="F27" s="9">
        <v>5652137.17</v>
      </c>
      <c r="G27" s="9">
        <v>4633818.52</v>
      </c>
      <c r="H27" s="9">
        <f t="shared" si="1"/>
        <v>81.9834759955056</v>
      </c>
    </row>
    <row r="28" spans="1:8" ht="30.75" customHeight="1" outlineLevel="2">
      <c r="A28" s="8" t="s">
        <v>4</v>
      </c>
      <c r="B28" s="5" t="s">
        <v>74</v>
      </c>
      <c r="C28" s="5" t="s">
        <v>1</v>
      </c>
      <c r="D28" s="6" t="s">
        <v>5</v>
      </c>
      <c r="E28" s="7" t="s">
        <v>116</v>
      </c>
      <c r="F28" s="9">
        <v>16519984.28</v>
      </c>
      <c r="G28" s="9">
        <v>16234190.29</v>
      </c>
      <c r="H28" s="9">
        <f t="shared" si="1"/>
        <v>98.27001052085747</v>
      </c>
    </row>
    <row r="29" spans="1:8" ht="48" customHeight="1" outlineLevel="2">
      <c r="A29" s="8" t="s">
        <v>4</v>
      </c>
      <c r="B29" s="5" t="s">
        <v>128</v>
      </c>
      <c r="C29" s="5" t="s">
        <v>1</v>
      </c>
      <c r="D29" s="6" t="s">
        <v>5</v>
      </c>
      <c r="E29" s="7" t="s">
        <v>129</v>
      </c>
      <c r="F29" s="9">
        <v>0</v>
      </c>
      <c r="G29" s="9">
        <v>-71.77</v>
      </c>
      <c r="H29" s="9"/>
    </row>
    <row r="30" spans="1:8" ht="45" outlineLevel="5">
      <c r="A30" s="8" t="s">
        <v>4</v>
      </c>
      <c r="B30" s="5" t="s">
        <v>31</v>
      </c>
      <c r="C30" s="5" t="s">
        <v>1</v>
      </c>
      <c r="D30" s="6" t="s">
        <v>5</v>
      </c>
      <c r="E30" s="7" t="s">
        <v>117</v>
      </c>
      <c r="F30" s="9">
        <v>19872176.26</v>
      </c>
      <c r="G30" s="9">
        <v>18269703.32</v>
      </c>
      <c r="H30" s="9">
        <f t="shared" si="1"/>
        <v>91.93609739047271</v>
      </c>
    </row>
    <row r="31" spans="1:8" ht="60" hidden="1" outlineLevel="5">
      <c r="A31" s="8" t="s">
        <v>4</v>
      </c>
      <c r="B31" s="5" t="s">
        <v>131</v>
      </c>
      <c r="C31" s="5" t="s">
        <v>1</v>
      </c>
      <c r="D31" s="6" t="s">
        <v>5</v>
      </c>
      <c r="E31" s="7" t="s">
        <v>130</v>
      </c>
      <c r="F31" s="9">
        <v>0</v>
      </c>
      <c r="G31" s="9">
        <v>0</v>
      </c>
      <c r="H31" s="9" t="e">
        <f t="shared" si="1"/>
        <v>#DIV/0!</v>
      </c>
    </row>
    <row r="32" spans="1:8" ht="30" outlineLevel="5">
      <c r="A32" s="8" t="s">
        <v>4</v>
      </c>
      <c r="B32" s="5" t="s">
        <v>75</v>
      </c>
      <c r="C32" s="5" t="s">
        <v>1</v>
      </c>
      <c r="D32" s="6" t="s">
        <v>5</v>
      </c>
      <c r="E32" s="55" t="s">
        <v>118</v>
      </c>
      <c r="F32" s="9">
        <v>0</v>
      </c>
      <c r="G32" s="9">
        <v>5700.59</v>
      </c>
      <c r="H32" s="9"/>
    </row>
    <row r="33" spans="1:8" ht="30">
      <c r="A33" s="8" t="s">
        <v>4</v>
      </c>
      <c r="B33" s="5" t="s">
        <v>32</v>
      </c>
      <c r="C33" s="5" t="s">
        <v>1</v>
      </c>
      <c r="D33" s="6" t="s">
        <v>5</v>
      </c>
      <c r="E33" s="7" t="s">
        <v>119</v>
      </c>
      <c r="F33" s="9">
        <v>24570.65</v>
      </c>
      <c r="G33" s="9">
        <v>-10427.41</v>
      </c>
      <c r="H33" s="9">
        <f t="shared" si="1"/>
        <v>-42.4384784285316</v>
      </c>
    </row>
    <row r="34" spans="1:8" ht="48" customHeight="1">
      <c r="A34" s="8" t="s">
        <v>4</v>
      </c>
      <c r="B34" s="5" t="s">
        <v>33</v>
      </c>
      <c r="C34" s="5" t="s">
        <v>1</v>
      </c>
      <c r="D34" s="6" t="s">
        <v>5</v>
      </c>
      <c r="E34" s="7" t="s">
        <v>184</v>
      </c>
      <c r="F34" s="9">
        <v>0</v>
      </c>
      <c r="G34" s="9">
        <v>-427.03</v>
      </c>
      <c r="H34" s="9"/>
    </row>
    <row r="35" spans="1:8" ht="33.75" customHeight="1">
      <c r="A35" s="8" t="s">
        <v>4</v>
      </c>
      <c r="B35" s="5" t="s">
        <v>34</v>
      </c>
      <c r="C35" s="5" t="s">
        <v>1</v>
      </c>
      <c r="D35" s="6" t="s">
        <v>5</v>
      </c>
      <c r="E35" s="7" t="s">
        <v>120</v>
      </c>
      <c r="F35" s="9">
        <v>1215923</v>
      </c>
      <c r="G35" s="9">
        <v>1413011.08</v>
      </c>
      <c r="H35" s="9">
        <f t="shared" si="1"/>
        <v>116.20892770348124</v>
      </c>
    </row>
    <row r="36" spans="1:8" ht="45">
      <c r="A36" s="8" t="s">
        <v>4</v>
      </c>
      <c r="B36" s="5" t="s">
        <v>35</v>
      </c>
      <c r="C36" s="5" t="s">
        <v>1</v>
      </c>
      <c r="D36" s="6" t="s">
        <v>5</v>
      </c>
      <c r="E36" s="7" t="s">
        <v>121</v>
      </c>
      <c r="F36" s="9">
        <v>5875704</v>
      </c>
      <c r="G36" s="9">
        <v>7060786.39</v>
      </c>
      <c r="H36" s="9">
        <f t="shared" si="1"/>
        <v>120.16919827819781</v>
      </c>
    </row>
    <row r="37" spans="1:8" ht="30">
      <c r="A37" s="8" t="s">
        <v>4</v>
      </c>
      <c r="B37" s="5" t="s">
        <v>36</v>
      </c>
      <c r="C37" s="5" t="s">
        <v>1</v>
      </c>
      <c r="D37" s="6" t="s">
        <v>5</v>
      </c>
      <c r="E37" s="7" t="s">
        <v>122</v>
      </c>
      <c r="F37" s="9">
        <v>5330917</v>
      </c>
      <c r="G37" s="9">
        <v>5767708.31</v>
      </c>
      <c r="H37" s="9">
        <f t="shared" si="1"/>
        <v>108.19354925240816</v>
      </c>
    </row>
    <row r="38" spans="1:8" ht="30">
      <c r="A38" s="8" t="s">
        <v>4</v>
      </c>
      <c r="B38" s="5" t="s">
        <v>37</v>
      </c>
      <c r="C38" s="5" t="s">
        <v>1</v>
      </c>
      <c r="D38" s="6" t="s">
        <v>5</v>
      </c>
      <c r="E38" s="7" t="s">
        <v>123</v>
      </c>
      <c r="F38" s="9">
        <v>0</v>
      </c>
      <c r="G38" s="9">
        <v>-5136.58</v>
      </c>
      <c r="H38" s="9"/>
    </row>
    <row r="39" spans="1:8" ht="45">
      <c r="A39" s="8" t="s">
        <v>4</v>
      </c>
      <c r="B39" s="5" t="s">
        <v>38</v>
      </c>
      <c r="C39" s="5" t="s">
        <v>1</v>
      </c>
      <c r="D39" s="6" t="s">
        <v>5</v>
      </c>
      <c r="E39" s="7" t="s">
        <v>124</v>
      </c>
      <c r="F39" s="9">
        <v>10964785.7</v>
      </c>
      <c r="G39" s="9">
        <v>10961487.65</v>
      </c>
      <c r="H39" s="9">
        <f t="shared" si="1"/>
        <v>99.96992143676826</v>
      </c>
    </row>
    <row r="40" spans="1:8" s="26" customFormat="1" ht="78" customHeight="1">
      <c r="A40" s="46" t="s">
        <v>4</v>
      </c>
      <c r="B40" s="5" t="s">
        <v>81</v>
      </c>
      <c r="C40" s="47" t="s">
        <v>1</v>
      </c>
      <c r="D40" s="48" t="s">
        <v>3</v>
      </c>
      <c r="E40" s="49" t="s">
        <v>125</v>
      </c>
      <c r="F40" s="25">
        <v>0</v>
      </c>
      <c r="G40" s="25">
        <v>-42.64</v>
      </c>
      <c r="H40" s="25"/>
    </row>
    <row r="41" spans="1:8" ht="78.75" customHeight="1">
      <c r="A41" s="8" t="s">
        <v>4</v>
      </c>
      <c r="B41" s="5" t="s">
        <v>82</v>
      </c>
      <c r="C41" s="5" t="s">
        <v>1</v>
      </c>
      <c r="D41" s="6" t="s">
        <v>3</v>
      </c>
      <c r="E41" s="7" t="s">
        <v>126</v>
      </c>
      <c r="F41" s="13">
        <v>6145.01</v>
      </c>
      <c r="G41" s="13">
        <v>6770.01</v>
      </c>
      <c r="H41" s="9">
        <f t="shared" si="1"/>
        <v>110.17085407509508</v>
      </c>
    </row>
    <row r="42" spans="1:8" s="40" customFormat="1" ht="21.75" customHeight="1" outlineLevel="5">
      <c r="A42" s="37" t="s">
        <v>16</v>
      </c>
      <c r="B42" s="38"/>
      <c r="C42" s="38"/>
      <c r="D42" s="39"/>
      <c r="E42" s="29" t="s">
        <v>189</v>
      </c>
      <c r="F42" s="41">
        <f>F43</f>
        <v>226188.03</v>
      </c>
      <c r="G42" s="41">
        <f>G43</f>
        <v>222415.75</v>
      </c>
      <c r="H42" s="41">
        <f>G42/F42*100</f>
        <v>98.3322371214781</v>
      </c>
    </row>
    <row r="43" spans="1:8" ht="21.75" customHeight="1" outlineLevel="5">
      <c r="A43" s="24"/>
      <c r="B43" s="35" t="s">
        <v>28</v>
      </c>
      <c r="C43" s="35" t="s">
        <v>1</v>
      </c>
      <c r="D43" s="36" t="s">
        <v>14</v>
      </c>
      <c r="E43" s="33" t="s">
        <v>27</v>
      </c>
      <c r="F43" s="34">
        <f>F44</f>
        <v>226188.03</v>
      </c>
      <c r="G43" s="34">
        <f>G44</f>
        <v>222415.75</v>
      </c>
      <c r="H43" s="50">
        <f>G43/F43*100</f>
        <v>98.3322371214781</v>
      </c>
    </row>
    <row r="44" spans="1:8" ht="66.75" customHeight="1" outlineLevel="5">
      <c r="A44" s="46" t="s">
        <v>16</v>
      </c>
      <c r="B44" s="5" t="s">
        <v>81</v>
      </c>
      <c r="C44" s="5" t="s">
        <v>1</v>
      </c>
      <c r="D44" s="6" t="s">
        <v>3</v>
      </c>
      <c r="E44" s="7" t="s">
        <v>132</v>
      </c>
      <c r="F44" s="25">
        <v>226188.03</v>
      </c>
      <c r="G44" s="25">
        <v>222415.75</v>
      </c>
      <c r="H44" s="25">
        <f>G44/F44*100</f>
        <v>98.3322371214781</v>
      </c>
    </row>
    <row r="45" spans="1:8" ht="21" customHeight="1">
      <c r="A45" s="37" t="s">
        <v>84</v>
      </c>
      <c r="B45" s="38"/>
      <c r="C45" s="38"/>
      <c r="D45" s="39"/>
      <c r="E45" s="29" t="s">
        <v>83</v>
      </c>
      <c r="F45" s="41">
        <f>F46</f>
        <v>653819.02</v>
      </c>
      <c r="G45" s="41">
        <f>G46</f>
        <v>641926.77</v>
      </c>
      <c r="H45" s="41">
        <f aca="true" t="shared" si="2" ref="H45:H72">G45/F45*100</f>
        <v>98.18110981231473</v>
      </c>
    </row>
    <row r="46" spans="1:8" ht="15">
      <c r="A46" s="24"/>
      <c r="B46" s="35" t="s">
        <v>28</v>
      </c>
      <c r="C46" s="35" t="s">
        <v>1</v>
      </c>
      <c r="D46" s="36" t="s">
        <v>14</v>
      </c>
      <c r="E46" s="33" t="s">
        <v>27</v>
      </c>
      <c r="F46" s="34">
        <f>F47+F48+F49+F50+F51+F52+F53+F54+F55+F56+F57</f>
        <v>653819.02</v>
      </c>
      <c r="G46" s="34">
        <f>G47+G48+G49+G50+G51+G52+G53+G54+G55+G56+G57</f>
        <v>641926.77</v>
      </c>
      <c r="H46" s="34">
        <f t="shared" si="2"/>
        <v>98.18110981231473</v>
      </c>
    </row>
    <row r="47" spans="1:8" ht="90">
      <c r="A47" s="8" t="s">
        <v>84</v>
      </c>
      <c r="B47" s="5" t="s">
        <v>85</v>
      </c>
      <c r="C47" s="5" t="s">
        <v>1</v>
      </c>
      <c r="D47" s="6" t="s">
        <v>3</v>
      </c>
      <c r="E47" s="7" t="s">
        <v>133</v>
      </c>
      <c r="F47" s="13">
        <v>159537.8</v>
      </c>
      <c r="G47" s="13">
        <v>146000</v>
      </c>
      <c r="H47" s="13">
        <f t="shared" si="2"/>
        <v>91.51436211355553</v>
      </c>
    </row>
    <row r="48" spans="1:8" ht="105">
      <c r="A48" s="8" t="s">
        <v>84</v>
      </c>
      <c r="B48" s="5" t="s">
        <v>86</v>
      </c>
      <c r="C48" s="5" t="s">
        <v>1</v>
      </c>
      <c r="D48" s="6" t="s">
        <v>3</v>
      </c>
      <c r="E48" s="7" t="s">
        <v>134</v>
      </c>
      <c r="F48" s="13">
        <v>69862.95</v>
      </c>
      <c r="G48" s="13">
        <v>73608.8</v>
      </c>
      <c r="H48" s="13">
        <f t="shared" si="2"/>
        <v>105.36171175136464</v>
      </c>
    </row>
    <row r="49" spans="1:8" ht="90">
      <c r="A49" s="8" t="s">
        <v>84</v>
      </c>
      <c r="B49" s="5" t="s">
        <v>87</v>
      </c>
      <c r="C49" s="5" t="s">
        <v>1</v>
      </c>
      <c r="D49" s="6" t="s">
        <v>3</v>
      </c>
      <c r="E49" s="7" t="s">
        <v>135</v>
      </c>
      <c r="F49" s="13">
        <v>6656.99</v>
      </c>
      <c r="G49" s="13">
        <v>6156.99</v>
      </c>
      <c r="H49" s="13">
        <f t="shared" si="2"/>
        <v>92.48909792563906</v>
      </c>
    </row>
    <row r="50" spans="1:8" ht="90">
      <c r="A50" s="8" t="s">
        <v>84</v>
      </c>
      <c r="B50" s="5" t="s">
        <v>88</v>
      </c>
      <c r="C50" s="5" t="s">
        <v>1</v>
      </c>
      <c r="D50" s="6" t="s">
        <v>3</v>
      </c>
      <c r="E50" s="7" t="s">
        <v>136</v>
      </c>
      <c r="F50" s="13">
        <v>1550</v>
      </c>
      <c r="G50" s="13">
        <v>1004.43</v>
      </c>
      <c r="H50" s="13">
        <f t="shared" si="2"/>
        <v>64.80193548387096</v>
      </c>
    </row>
    <row r="51" spans="1:8" ht="99.75" customHeight="1">
      <c r="A51" s="8" t="s">
        <v>84</v>
      </c>
      <c r="B51" s="5" t="s">
        <v>200</v>
      </c>
      <c r="C51" s="5" t="s">
        <v>1</v>
      </c>
      <c r="D51" s="6" t="s">
        <v>3</v>
      </c>
      <c r="E51" s="7" t="s">
        <v>201</v>
      </c>
      <c r="F51" s="13">
        <v>1500</v>
      </c>
      <c r="G51" s="13">
        <v>1500</v>
      </c>
      <c r="H51" s="13">
        <f t="shared" si="2"/>
        <v>100</v>
      </c>
    </row>
    <row r="52" spans="1:8" ht="105">
      <c r="A52" s="8" t="s">
        <v>84</v>
      </c>
      <c r="B52" s="5" t="s">
        <v>90</v>
      </c>
      <c r="C52" s="5" t="s">
        <v>1</v>
      </c>
      <c r="D52" s="6" t="s">
        <v>3</v>
      </c>
      <c r="E52" s="7" t="s">
        <v>137</v>
      </c>
      <c r="F52" s="13">
        <v>5000</v>
      </c>
      <c r="G52" s="13">
        <v>5000</v>
      </c>
      <c r="H52" s="13">
        <f t="shared" si="2"/>
        <v>100</v>
      </c>
    </row>
    <row r="53" spans="1:8" ht="120">
      <c r="A53" s="8" t="s">
        <v>84</v>
      </c>
      <c r="B53" s="5" t="s">
        <v>89</v>
      </c>
      <c r="C53" s="5" t="s">
        <v>1</v>
      </c>
      <c r="D53" s="6" t="s">
        <v>3</v>
      </c>
      <c r="E53" s="7" t="s">
        <v>138</v>
      </c>
      <c r="F53" s="13">
        <v>800</v>
      </c>
      <c r="G53" s="13">
        <v>781.99</v>
      </c>
      <c r="H53" s="13">
        <f t="shared" si="2"/>
        <v>97.74875</v>
      </c>
    </row>
    <row r="54" spans="1:8" ht="90">
      <c r="A54" s="8" t="s">
        <v>84</v>
      </c>
      <c r="B54" s="5" t="s">
        <v>91</v>
      </c>
      <c r="C54" s="5" t="s">
        <v>1</v>
      </c>
      <c r="D54" s="6" t="s">
        <v>3</v>
      </c>
      <c r="E54" s="7" t="s">
        <v>139</v>
      </c>
      <c r="F54" s="13">
        <v>11190</v>
      </c>
      <c r="G54" s="13">
        <v>11705.65</v>
      </c>
      <c r="H54" s="13">
        <f t="shared" si="2"/>
        <v>104.60813226094727</v>
      </c>
    </row>
    <row r="55" spans="1:8" ht="120" hidden="1">
      <c r="A55" s="8" t="s">
        <v>84</v>
      </c>
      <c r="B55" s="5" t="s">
        <v>92</v>
      </c>
      <c r="C55" s="5" t="s">
        <v>1</v>
      </c>
      <c r="D55" s="6" t="s">
        <v>3</v>
      </c>
      <c r="E55" s="7" t="s">
        <v>140</v>
      </c>
      <c r="F55" s="13">
        <v>0</v>
      </c>
      <c r="G55" s="13">
        <v>0</v>
      </c>
      <c r="H55" s="13" t="e">
        <f t="shared" si="2"/>
        <v>#DIV/0!</v>
      </c>
    </row>
    <row r="56" spans="1:8" ht="75">
      <c r="A56" s="8" t="s">
        <v>84</v>
      </c>
      <c r="B56" s="5" t="s">
        <v>93</v>
      </c>
      <c r="C56" s="5" t="s">
        <v>1</v>
      </c>
      <c r="D56" s="6" t="s">
        <v>3</v>
      </c>
      <c r="E56" s="7" t="s">
        <v>141</v>
      </c>
      <c r="F56" s="13">
        <v>150000</v>
      </c>
      <c r="G56" s="13">
        <v>150000</v>
      </c>
      <c r="H56" s="13">
        <f t="shared" si="2"/>
        <v>100</v>
      </c>
    </row>
    <row r="57" spans="1:8" ht="90">
      <c r="A57" s="8" t="s">
        <v>84</v>
      </c>
      <c r="B57" s="5" t="s">
        <v>94</v>
      </c>
      <c r="C57" s="5" t="s">
        <v>1</v>
      </c>
      <c r="D57" s="6" t="s">
        <v>3</v>
      </c>
      <c r="E57" s="7" t="s">
        <v>142</v>
      </c>
      <c r="F57" s="13">
        <v>247721.28</v>
      </c>
      <c r="G57" s="13">
        <v>246168.91</v>
      </c>
      <c r="H57" s="13">
        <f t="shared" si="2"/>
        <v>99.37334006993666</v>
      </c>
    </row>
    <row r="58" spans="1:8" ht="28.5">
      <c r="A58" s="37" t="s">
        <v>143</v>
      </c>
      <c r="B58" s="38"/>
      <c r="C58" s="38"/>
      <c r="D58" s="39"/>
      <c r="E58" s="29" t="s">
        <v>145</v>
      </c>
      <c r="F58" s="41">
        <f>F59</f>
        <v>20000</v>
      </c>
      <c r="G58" s="41">
        <f>G59</f>
        <v>20000</v>
      </c>
      <c r="H58" s="41">
        <f t="shared" si="2"/>
        <v>100</v>
      </c>
    </row>
    <row r="59" spans="1:8" ht="15">
      <c r="A59" s="24"/>
      <c r="B59" s="35" t="s">
        <v>28</v>
      </c>
      <c r="C59" s="35" t="s">
        <v>1</v>
      </c>
      <c r="D59" s="36" t="s">
        <v>14</v>
      </c>
      <c r="E59" s="33" t="s">
        <v>27</v>
      </c>
      <c r="F59" s="34">
        <f>F60</f>
        <v>20000</v>
      </c>
      <c r="G59" s="34">
        <f>G60</f>
        <v>20000</v>
      </c>
      <c r="H59" s="34">
        <f t="shared" si="2"/>
        <v>100</v>
      </c>
    </row>
    <row r="60" spans="1:8" ht="75">
      <c r="A60" s="8" t="s">
        <v>143</v>
      </c>
      <c r="B60" s="5" t="s">
        <v>144</v>
      </c>
      <c r="C60" s="5" t="s">
        <v>1</v>
      </c>
      <c r="D60" s="6" t="s">
        <v>3</v>
      </c>
      <c r="E60" s="7" t="s">
        <v>146</v>
      </c>
      <c r="F60" s="13">
        <v>20000</v>
      </c>
      <c r="G60" s="13">
        <v>20000</v>
      </c>
      <c r="H60" s="13">
        <f t="shared" si="2"/>
        <v>100</v>
      </c>
    </row>
    <row r="61" spans="1:8" s="40" customFormat="1" ht="28.5" outlineLevel="5">
      <c r="A61" s="37" t="s">
        <v>95</v>
      </c>
      <c r="B61" s="38"/>
      <c r="C61" s="38"/>
      <c r="D61" s="39"/>
      <c r="E61" s="29" t="s">
        <v>96</v>
      </c>
      <c r="F61" s="41">
        <f>F62</f>
        <v>37076.5</v>
      </c>
      <c r="G61" s="41">
        <f>G62</f>
        <v>39576.009999999995</v>
      </c>
      <c r="H61" s="41">
        <f t="shared" si="2"/>
        <v>106.74149393820882</v>
      </c>
    </row>
    <row r="62" spans="1:8" ht="15" outlineLevel="5">
      <c r="A62" s="24"/>
      <c r="B62" s="35" t="s">
        <v>28</v>
      </c>
      <c r="C62" s="35" t="s">
        <v>1</v>
      </c>
      <c r="D62" s="36" t="s">
        <v>14</v>
      </c>
      <c r="E62" s="33" t="s">
        <v>27</v>
      </c>
      <c r="F62" s="34">
        <f>F63+F64+F65+F67+F66</f>
        <v>37076.5</v>
      </c>
      <c r="G62" s="34">
        <f>G63+G64+G65+G67+G66</f>
        <v>39576.009999999995</v>
      </c>
      <c r="H62" s="34">
        <f t="shared" si="2"/>
        <v>106.74149393820882</v>
      </c>
    </row>
    <row r="63" spans="1:8" ht="93" customHeight="1" outlineLevel="5">
      <c r="A63" s="8" t="s">
        <v>95</v>
      </c>
      <c r="B63" s="5" t="s">
        <v>85</v>
      </c>
      <c r="C63" s="5" t="s">
        <v>1</v>
      </c>
      <c r="D63" s="6" t="s">
        <v>3</v>
      </c>
      <c r="E63" s="7" t="s">
        <v>133</v>
      </c>
      <c r="F63" s="13">
        <v>8013.5</v>
      </c>
      <c r="G63" s="13">
        <v>8013.48</v>
      </c>
      <c r="H63" s="13">
        <f t="shared" si="2"/>
        <v>99.99975042116428</v>
      </c>
    </row>
    <row r="64" spans="1:8" ht="112.5" customHeight="1" outlineLevel="5">
      <c r="A64" s="8" t="s">
        <v>95</v>
      </c>
      <c r="B64" s="5" t="s">
        <v>86</v>
      </c>
      <c r="C64" s="5" t="s">
        <v>1</v>
      </c>
      <c r="D64" s="6" t="s">
        <v>3</v>
      </c>
      <c r="E64" s="7" t="s">
        <v>134</v>
      </c>
      <c r="F64" s="13">
        <v>4000</v>
      </c>
      <c r="G64" s="13">
        <v>6500</v>
      </c>
      <c r="H64" s="13">
        <f t="shared" si="2"/>
        <v>162.5</v>
      </c>
    </row>
    <row r="65" spans="1:8" ht="91.5" customHeight="1" outlineLevel="5">
      <c r="A65" s="8" t="s">
        <v>95</v>
      </c>
      <c r="B65" s="5" t="s">
        <v>87</v>
      </c>
      <c r="C65" s="5" t="s">
        <v>1</v>
      </c>
      <c r="D65" s="6" t="s">
        <v>3</v>
      </c>
      <c r="E65" s="7" t="s">
        <v>135</v>
      </c>
      <c r="F65" s="13">
        <v>800</v>
      </c>
      <c r="G65" s="13">
        <v>800</v>
      </c>
      <c r="H65" s="13">
        <f t="shared" si="2"/>
        <v>100</v>
      </c>
    </row>
    <row r="66" spans="1:8" ht="91.5" customHeight="1" outlineLevel="5">
      <c r="A66" s="8" t="s">
        <v>95</v>
      </c>
      <c r="B66" s="5" t="s">
        <v>88</v>
      </c>
      <c r="C66" s="5" t="s">
        <v>1</v>
      </c>
      <c r="D66" s="6" t="s">
        <v>3</v>
      </c>
      <c r="E66" s="7" t="s">
        <v>136</v>
      </c>
      <c r="F66" s="13">
        <v>20000</v>
      </c>
      <c r="G66" s="13">
        <v>20000</v>
      </c>
      <c r="H66" s="13">
        <f>G66/F66*100</f>
        <v>100</v>
      </c>
    </row>
    <row r="67" spans="1:8" ht="96.75" customHeight="1" outlineLevel="5">
      <c r="A67" s="8" t="s">
        <v>95</v>
      </c>
      <c r="B67" s="5" t="s">
        <v>94</v>
      </c>
      <c r="C67" s="5" t="s">
        <v>1</v>
      </c>
      <c r="D67" s="6" t="s">
        <v>3</v>
      </c>
      <c r="E67" s="7" t="s">
        <v>142</v>
      </c>
      <c r="F67" s="13">
        <v>4263</v>
      </c>
      <c r="G67" s="13">
        <v>4262.53</v>
      </c>
      <c r="H67" s="13">
        <f t="shared" si="2"/>
        <v>99.98897490030494</v>
      </c>
    </row>
    <row r="68" spans="1:8" ht="21.75" customHeight="1" outlineLevel="5">
      <c r="A68" s="37" t="s">
        <v>202</v>
      </c>
      <c r="B68" s="38"/>
      <c r="C68" s="38"/>
      <c r="D68" s="39"/>
      <c r="E68" s="29" t="s">
        <v>203</v>
      </c>
      <c r="F68" s="41">
        <f>F69</f>
        <v>20365.71</v>
      </c>
      <c r="G68" s="41">
        <f>G69</f>
        <v>20365.71</v>
      </c>
      <c r="H68" s="41">
        <f t="shared" si="2"/>
        <v>100</v>
      </c>
    </row>
    <row r="69" spans="1:8" ht="24.75" customHeight="1" outlineLevel="5">
      <c r="A69" s="43"/>
      <c r="B69" s="35" t="s">
        <v>28</v>
      </c>
      <c r="C69" s="35" t="s">
        <v>1</v>
      </c>
      <c r="D69" s="36" t="s">
        <v>14</v>
      </c>
      <c r="E69" s="33" t="s">
        <v>27</v>
      </c>
      <c r="F69" s="34">
        <f>F70</f>
        <v>20365.71</v>
      </c>
      <c r="G69" s="34">
        <f>G70</f>
        <v>20365.71</v>
      </c>
      <c r="H69" s="34">
        <f t="shared" si="2"/>
        <v>100</v>
      </c>
    </row>
    <row r="70" spans="1:8" ht="34.5" customHeight="1" outlineLevel="5">
      <c r="A70" s="8" t="s">
        <v>202</v>
      </c>
      <c r="B70" s="5" t="s">
        <v>46</v>
      </c>
      <c r="C70" s="5" t="s">
        <v>1</v>
      </c>
      <c r="D70" s="6" t="s">
        <v>7</v>
      </c>
      <c r="E70" s="4" t="s">
        <v>8</v>
      </c>
      <c r="F70" s="9">
        <v>20365.71</v>
      </c>
      <c r="G70" s="9">
        <v>20365.71</v>
      </c>
      <c r="H70" s="54">
        <f t="shared" si="2"/>
        <v>100</v>
      </c>
    </row>
    <row r="71" spans="1:10" s="40" customFormat="1" ht="19.5" customHeight="1" outlineLevel="5">
      <c r="A71" s="37" t="s">
        <v>6</v>
      </c>
      <c r="B71" s="38"/>
      <c r="C71" s="38"/>
      <c r="D71" s="39"/>
      <c r="E71" s="29" t="s">
        <v>39</v>
      </c>
      <c r="F71" s="41">
        <f>F72+F90</f>
        <v>559896511.5</v>
      </c>
      <c r="G71" s="41">
        <f>G72+G90</f>
        <v>418421596.93</v>
      </c>
      <c r="H71" s="41">
        <f t="shared" si="2"/>
        <v>74.73195284053847</v>
      </c>
      <c r="I71" s="42"/>
      <c r="J71" s="42"/>
    </row>
    <row r="72" spans="1:8" s="40" customFormat="1" ht="19.5" customHeight="1" outlineLevel="5">
      <c r="A72" s="24"/>
      <c r="B72" s="35" t="s">
        <v>28</v>
      </c>
      <c r="C72" s="35" t="s">
        <v>1</v>
      </c>
      <c r="D72" s="36" t="s">
        <v>14</v>
      </c>
      <c r="E72" s="33" t="s">
        <v>27</v>
      </c>
      <c r="F72" s="34">
        <f>F73+F74+F75+F76+F77+F78+F79+F80+F81+F82+F83+F84+F85+F86+F87+F88+F89</f>
        <v>94883773.21000001</v>
      </c>
      <c r="G72" s="34">
        <f>G73+G74+G75+G76+G77+G78+G79+G80+G81+G82+G83+G84+G85+G86+G87+G88+G89</f>
        <v>95253368.15000002</v>
      </c>
      <c r="H72" s="34">
        <f t="shared" si="2"/>
        <v>100.38952386429871</v>
      </c>
    </row>
    <row r="73" spans="1:8" s="40" customFormat="1" ht="33" customHeight="1" hidden="1" outlineLevel="5">
      <c r="A73" s="46" t="s">
        <v>6</v>
      </c>
      <c r="B73" s="5" t="s">
        <v>48</v>
      </c>
      <c r="C73" s="5" t="s">
        <v>1</v>
      </c>
      <c r="D73" s="6" t="s">
        <v>5</v>
      </c>
      <c r="E73" s="55" t="s">
        <v>147</v>
      </c>
      <c r="F73" s="9">
        <v>0</v>
      </c>
      <c r="G73" s="9">
        <v>0</v>
      </c>
      <c r="H73" s="9"/>
    </row>
    <row r="74" spans="1:8" s="40" customFormat="1" ht="74.25" customHeight="1" outlineLevel="5">
      <c r="A74" s="8" t="s">
        <v>6</v>
      </c>
      <c r="B74" s="5" t="s">
        <v>49</v>
      </c>
      <c r="C74" s="5" t="s">
        <v>1</v>
      </c>
      <c r="D74" s="6" t="s">
        <v>2</v>
      </c>
      <c r="E74" s="51" t="s">
        <v>148</v>
      </c>
      <c r="F74" s="9">
        <v>5956766.25</v>
      </c>
      <c r="G74" s="9">
        <v>5780482.93</v>
      </c>
      <c r="H74" s="9">
        <f aca="true" t="shared" si="3" ref="H74:H84">G74/F74*100</f>
        <v>97.04062048766812</v>
      </c>
    </row>
    <row r="75" spans="1:8" s="40" customFormat="1" ht="75" outlineLevel="5">
      <c r="A75" s="8" t="s">
        <v>6</v>
      </c>
      <c r="B75" s="5" t="s">
        <v>50</v>
      </c>
      <c r="C75" s="5" t="s">
        <v>1</v>
      </c>
      <c r="D75" s="6" t="s">
        <v>2</v>
      </c>
      <c r="E75" s="51" t="s">
        <v>149</v>
      </c>
      <c r="F75" s="9">
        <v>2484813.47</v>
      </c>
      <c r="G75" s="9">
        <v>2408380.65</v>
      </c>
      <c r="H75" s="9">
        <f t="shared" si="3"/>
        <v>96.92400170383814</v>
      </c>
    </row>
    <row r="76" spans="1:8" s="40" customFormat="1" ht="33" customHeight="1" outlineLevel="5">
      <c r="A76" s="8" t="s">
        <v>6</v>
      </c>
      <c r="B76" s="5" t="s">
        <v>56</v>
      </c>
      <c r="C76" s="5" t="s">
        <v>1</v>
      </c>
      <c r="D76" s="6" t="s">
        <v>2</v>
      </c>
      <c r="E76" s="51" t="s">
        <v>150</v>
      </c>
      <c r="F76" s="9">
        <v>5198885.76</v>
      </c>
      <c r="G76" s="9">
        <v>4877326.46</v>
      </c>
      <c r="H76" s="9">
        <f t="shared" si="3"/>
        <v>93.81484197106113</v>
      </c>
    </row>
    <row r="77" spans="1:8" s="40" customFormat="1" ht="48.75" customHeight="1" hidden="1" outlineLevel="5">
      <c r="A77" s="8" t="s">
        <v>6</v>
      </c>
      <c r="B77" s="5" t="s">
        <v>57</v>
      </c>
      <c r="C77" s="5" t="s">
        <v>1</v>
      </c>
      <c r="D77" s="6" t="s">
        <v>2</v>
      </c>
      <c r="E77" s="45" t="s">
        <v>151</v>
      </c>
      <c r="F77" s="9">
        <v>0</v>
      </c>
      <c r="G77" s="9">
        <v>0</v>
      </c>
      <c r="H77" s="9"/>
    </row>
    <row r="78" spans="1:8" s="40" customFormat="1" ht="81" customHeight="1" outlineLevel="5">
      <c r="A78" s="8" t="s">
        <v>6</v>
      </c>
      <c r="B78" s="5" t="s">
        <v>51</v>
      </c>
      <c r="C78" s="5" t="s">
        <v>1</v>
      </c>
      <c r="D78" s="6" t="s">
        <v>2</v>
      </c>
      <c r="E78" s="45" t="s">
        <v>152</v>
      </c>
      <c r="F78" s="9">
        <v>69036101.14</v>
      </c>
      <c r="G78" s="9">
        <v>69534671.71</v>
      </c>
      <c r="H78" s="9">
        <f t="shared" si="3"/>
        <v>100.72218819105807</v>
      </c>
    </row>
    <row r="79" spans="1:8" s="40" customFormat="1" ht="30.75" customHeight="1" outlineLevel="5">
      <c r="A79" s="8" t="s">
        <v>6</v>
      </c>
      <c r="B79" s="5" t="s">
        <v>58</v>
      </c>
      <c r="C79" s="5" t="s">
        <v>1</v>
      </c>
      <c r="D79" s="6" t="s">
        <v>7</v>
      </c>
      <c r="E79" s="7" t="s">
        <v>153</v>
      </c>
      <c r="F79" s="9">
        <v>25939</v>
      </c>
      <c r="G79" s="9">
        <v>25059</v>
      </c>
      <c r="H79" s="9">
        <f t="shared" si="3"/>
        <v>96.60742511276456</v>
      </c>
    </row>
    <row r="80" spans="1:8" ht="49.5" customHeight="1">
      <c r="A80" s="8" t="s">
        <v>6</v>
      </c>
      <c r="B80" s="5" t="s">
        <v>45</v>
      </c>
      <c r="C80" s="5" t="s">
        <v>1</v>
      </c>
      <c r="D80" s="6" t="s">
        <v>7</v>
      </c>
      <c r="E80" s="7" t="s">
        <v>154</v>
      </c>
      <c r="F80" s="9">
        <v>217711.54</v>
      </c>
      <c r="G80" s="9">
        <v>268450.18</v>
      </c>
      <c r="H80" s="9">
        <f t="shared" si="3"/>
        <v>123.30544352403183</v>
      </c>
    </row>
    <row r="81" spans="1:8" ht="32.25" customHeight="1">
      <c r="A81" s="8" t="s">
        <v>6</v>
      </c>
      <c r="B81" s="5" t="s">
        <v>46</v>
      </c>
      <c r="C81" s="5" t="s">
        <v>1</v>
      </c>
      <c r="D81" s="6" t="s">
        <v>7</v>
      </c>
      <c r="E81" s="7" t="s">
        <v>155</v>
      </c>
      <c r="F81" s="9">
        <v>1513498.63</v>
      </c>
      <c r="G81" s="9">
        <v>1503655.94</v>
      </c>
      <c r="H81" s="9">
        <f t="shared" si="3"/>
        <v>99.34967301556131</v>
      </c>
    </row>
    <row r="82" spans="1:8" ht="90" customHeight="1">
      <c r="A82" s="8" t="s">
        <v>6</v>
      </c>
      <c r="B82" s="5" t="s">
        <v>47</v>
      </c>
      <c r="C82" s="5" t="s">
        <v>1</v>
      </c>
      <c r="D82" s="6" t="s">
        <v>9</v>
      </c>
      <c r="E82" s="55" t="s">
        <v>156</v>
      </c>
      <c r="F82" s="9">
        <v>7806773.37</v>
      </c>
      <c r="G82" s="9">
        <v>7793079.78</v>
      </c>
      <c r="H82" s="9">
        <f t="shared" si="3"/>
        <v>99.82459347350057</v>
      </c>
    </row>
    <row r="83" spans="1:8" ht="78.75" customHeight="1" hidden="1">
      <c r="A83" s="8" t="s">
        <v>6</v>
      </c>
      <c r="B83" s="5" t="s">
        <v>97</v>
      </c>
      <c r="C83" s="5" t="s">
        <v>1</v>
      </c>
      <c r="D83" s="6" t="s">
        <v>3</v>
      </c>
      <c r="E83" s="55" t="s">
        <v>157</v>
      </c>
      <c r="F83" s="9">
        <v>0</v>
      </c>
      <c r="G83" s="9">
        <v>0</v>
      </c>
      <c r="H83" s="9"/>
    </row>
    <row r="84" spans="1:8" ht="63" customHeight="1">
      <c r="A84" s="8" t="s">
        <v>6</v>
      </c>
      <c r="B84" s="5" t="s">
        <v>98</v>
      </c>
      <c r="C84" s="5" t="s">
        <v>1</v>
      </c>
      <c r="D84" s="6" t="s">
        <v>3</v>
      </c>
      <c r="E84" s="55" t="s">
        <v>158</v>
      </c>
      <c r="F84" s="9">
        <v>434319.25</v>
      </c>
      <c r="G84" s="9">
        <v>428254.83</v>
      </c>
      <c r="H84" s="9">
        <f t="shared" si="3"/>
        <v>98.60369532319831</v>
      </c>
    </row>
    <row r="85" spans="1:8" ht="78.75" customHeight="1">
      <c r="A85" s="8" t="s">
        <v>6</v>
      </c>
      <c r="B85" s="5" t="s">
        <v>99</v>
      </c>
      <c r="C85" s="5" t="s">
        <v>1</v>
      </c>
      <c r="D85" s="6" t="s">
        <v>3</v>
      </c>
      <c r="E85" s="55" t="s">
        <v>159</v>
      </c>
      <c r="F85" s="9">
        <v>475000</v>
      </c>
      <c r="G85" s="9">
        <v>505154.68</v>
      </c>
      <c r="H85" s="9">
        <f>G85/F85*100</f>
        <v>106.34835368421052</v>
      </c>
    </row>
    <row r="86" spans="1:8" ht="78.75" customHeight="1">
      <c r="A86" s="8" t="s">
        <v>6</v>
      </c>
      <c r="B86" s="5" t="s">
        <v>100</v>
      </c>
      <c r="C86" s="5" t="s">
        <v>1</v>
      </c>
      <c r="D86" s="6" t="s">
        <v>3</v>
      </c>
      <c r="E86" s="55" t="s">
        <v>160</v>
      </c>
      <c r="F86" s="9">
        <v>1247946.71</v>
      </c>
      <c r="G86" s="9">
        <v>1376005.69</v>
      </c>
      <c r="H86" s="9">
        <f>G86/F86*100</f>
        <v>110.26157439046416</v>
      </c>
    </row>
    <row r="87" spans="1:8" ht="75">
      <c r="A87" s="8" t="s">
        <v>6</v>
      </c>
      <c r="B87" s="5" t="s">
        <v>81</v>
      </c>
      <c r="C87" s="5" t="s">
        <v>1</v>
      </c>
      <c r="D87" s="6" t="s">
        <v>3</v>
      </c>
      <c r="E87" s="7" t="s">
        <v>132</v>
      </c>
      <c r="F87" s="9">
        <v>56418.09</v>
      </c>
      <c r="G87" s="9">
        <v>11700.01</v>
      </c>
      <c r="H87" s="9">
        <f>G87/F87*100</f>
        <v>20.738046963305564</v>
      </c>
    </row>
    <row r="88" spans="1:8" ht="30">
      <c r="A88" s="8" t="s">
        <v>6</v>
      </c>
      <c r="B88" s="5" t="s">
        <v>44</v>
      </c>
      <c r="C88" s="5" t="s">
        <v>42</v>
      </c>
      <c r="D88" s="6" t="s">
        <v>43</v>
      </c>
      <c r="E88" s="7" t="s">
        <v>161</v>
      </c>
      <c r="F88" s="9">
        <v>0</v>
      </c>
      <c r="G88" s="9">
        <v>311546.29</v>
      </c>
      <c r="H88" s="9"/>
    </row>
    <row r="89" spans="1:8" ht="30">
      <c r="A89" s="8" t="s">
        <v>6</v>
      </c>
      <c r="B89" s="5" t="s">
        <v>204</v>
      </c>
      <c r="C89" s="5" t="s">
        <v>1</v>
      </c>
      <c r="D89" s="6" t="s">
        <v>19</v>
      </c>
      <c r="E89" s="7" t="s">
        <v>205</v>
      </c>
      <c r="F89" s="9">
        <v>429600</v>
      </c>
      <c r="G89" s="9">
        <v>429600</v>
      </c>
      <c r="H89" s="9">
        <f>G89/F89*100</f>
        <v>100</v>
      </c>
    </row>
    <row r="90" spans="1:8" ht="15">
      <c r="A90" s="24"/>
      <c r="B90" s="35" t="s">
        <v>40</v>
      </c>
      <c r="C90" s="35" t="s">
        <v>1</v>
      </c>
      <c r="D90" s="36" t="s">
        <v>14</v>
      </c>
      <c r="E90" s="33" t="s">
        <v>41</v>
      </c>
      <c r="F90" s="34">
        <f>F91+F92+F95+F96+F97+F98+F99+F100+F102+F93+F101+F94</f>
        <v>465012738.29</v>
      </c>
      <c r="G90" s="34">
        <f>G91+G92+G95+G96+G97+G98+G99+G100+G102+G93+G101+G94</f>
        <v>323168228.78</v>
      </c>
      <c r="H90" s="34">
        <f aca="true" t="shared" si="4" ref="H90:H100">G90/F90*100</f>
        <v>69.49664002074276</v>
      </c>
    </row>
    <row r="91" spans="1:8" ht="45" customHeight="1">
      <c r="A91" s="8" t="s">
        <v>6</v>
      </c>
      <c r="B91" s="5" t="s">
        <v>76</v>
      </c>
      <c r="C91" s="5" t="s">
        <v>1</v>
      </c>
      <c r="D91" s="6" t="s">
        <v>19</v>
      </c>
      <c r="E91" s="45" t="s">
        <v>162</v>
      </c>
      <c r="F91" s="9">
        <v>7995000</v>
      </c>
      <c r="G91" s="9">
        <v>533464.14</v>
      </c>
      <c r="H91" s="9">
        <f t="shared" si="4"/>
        <v>6.672472045028142</v>
      </c>
    </row>
    <row r="92" spans="1:8" ht="90.75" customHeight="1">
      <c r="A92" s="8" t="s">
        <v>6</v>
      </c>
      <c r="B92" s="5" t="s">
        <v>102</v>
      </c>
      <c r="C92" s="5" t="s">
        <v>1</v>
      </c>
      <c r="D92" s="6" t="s">
        <v>19</v>
      </c>
      <c r="E92" s="45" t="s">
        <v>163</v>
      </c>
      <c r="F92" s="9">
        <v>51988187.18</v>
      </c>
      <c r="G92" s="9">
        <v>51988160.18</v>
      </c>
      <c r="H92" s="9">
        <f t="shared" si="4"/>
        <v>99.99994806512505</v>
      </c>
    </row>
    <row r="93" spans="1:8" ht="80.25" customHeight="1">
      <c r="A93" s="8" t="s">
        <v>6</v>
      </c>
      <c r="B93" s="5" t="s">
        <v>206</v>
      </c>
      <c r="C93" s="5" t="s">
        <v>1</v>
      </c>
      <c r="D93" s="6" t="s">
        <v>19</v>
      </c>
      <c r="E93" s="45" t="s">
        <v>207</v>
      </c>
      <c r="F93" s="9">
        <v>1263488.65</v>
      </c>
      <c r="G93" s="9">
        <v>1263488.65</v>
      </c>
      <c r="H93" s="9">
        <f t="shared" si="4"/>
        <v>100</v>
      </c>
    </row>
    <row r="94" spans="1:8" ht="63" customHeight="1">
      <c r="A94" s="8" t="s">
        <v>6</v>
      </c>
      <c r="B94" s="5" t="s">
        <v>63</v>
      </c>
      <c r="C94" s="5" t="s">
        <v>1</v>
      </c>
      <c r="D94" s="6" t="s">
        <v>19</v>
      </c>
      <c r="E94" s="45" t="s">
        <v>164</v>
      </c>
      <c r="F94" s="9">
        <v>20331235</v>
      </c>
      <c r="G94" s="9">
        <v>20331235</v>
      </c>
      <c r="H94" s="9">
        <f t="shared" si="4"/>
        <v>100</v>
      </c>
    </row>
    <row r="95" spans="1:8" ht="23.25" customHeight="1" outlineLevel="5">
      <c r="A95" s="8" t="s">
        <v>6</v>
      </c>
      <c r="B95" s="5" t="s">
        <v>60</v>
      </c>
      <c r="C95" s="5" t="s">
        <v>1</v>
      </c>
      <c r="D95" s="6" t="s">
        <v>19</v>
      </c>
      <c r="E95" s="4" t="s">
        <v>165</v>
      </c>
      <c r="F95" s="9">
        <v>96279011.12</v>
      </c>
      <c r="G95" s="9">
        <v>81480184.95</v>
      </c>
      <c r="H95" s="9">
        <f t="shared" si="4"/>
        <v>84.6292291561293</v>
      </c>
    </row>
    <row r="96" spans="1:8" ht="32.25" customHeight="1" outlineLevel="5">
      <c r="A96" s="8" t="s">
        <v>6</v>
      </c>
      <c r="B96" s="5" t="s">
        <v>77</v>
      </c>
      <c r="C96" s="5" t="s">
        <v>1</v>
      </c>
      <c r="D96" s="6" t="s">
        <v>19</v>
      </c>
      <c r="E96" s="4" t="s">
        <v>166</v>
      </c>
      <c r="F96" s="9">
        <v>14805573.1</v>
      </c>
      <c r="G96" s="9">
        <v>6612940.4</v>
      </c>
      <c r="H96" s="9">
        <f t="shared" si="4"/>
        <v>44.66521056182554</v>
      </c>
    </row>
    <row r="97" spans="1:8" ht="62.25" customHeight="1" outlineLevel="5">
      <c r="A97" s="8" t="s">
        <v>6</v>
      </c>
      <c r="B97" s="5" t="s">
        <v>71</v>
      </c>
      <c r="C97" s="5" t="s">
        <v>1</v>
      </c>
      <c r="D97" s="6" t="s">
        <v>19</v>
      </c>
      <c r="E97" s="4" t="s">
        <v>167</v>
      </c>
      <c r="F97" s="9">
        <v>52894.86</v>
      </c>
      <c r="G97" s="9">
        <v>52882</v>
      </c>
      <c r="H97" s="9">
        <f t="shared" si="4"/>
        <v>99.97568761879698</v>
      </c>
    </row>
    <row r="98" spans="1:8" ht="34.5" customHeight="1" outlineLevel="5">
      <c r="A98" s="8" t="s">
        <v>6</v>
      </c>
      <c r="B98" s="5" t="s">
        <v>61</v>
      </c>
      <c r="C98" s="5" t="s">
        <v>1</v>
      </c>
      <c r="D98" s="6" t="s">
        <v>19</v>
      </c>
      <c r="E98" s="4" t="s">
        <v>168</v>
      </c>
      <c r="F98" s="9">
        <v>2243147</v>
      </c>
      <c r="G98" s="9">
        <v>2241938.82</v>
      </c>
      <c r="H98" s="9">
        <f t="shared" si="4"/>
        <v>99.94613906266507</v>
      </c>
    </row>
    <row r="99" spans="1:8" ht="81" customHeight="1">
      <c r="A99" s="8" t="s">
        <v>6</v>
      </c>
      <c r="B99" s="5" t="s">
        <v>171</v>
      </c>
      <c r="C99" s="5" t="s">
        <v>1</v>
      </c>
      <c r="D99" s="6" t="s">
        <v>19</v>
      </c>
      <c r="E99" s="4" t="s">
        <v>172</v>
      </c>
      <c r="F99" s="9">
        <v>66715015.08</v>
      </c>
      <c r="G99" s="9">
        <v>37803533.64</v>
      </c>
      <c r="H99" s="9">
        <f t="shared" si="4"/>
        <v>56.66420609313906</v>
      </c>
    </row>
    <row r="100" spans="1:8" ht="30" customHeight="1">
      <c r="A100" s="8" t="s">
        <v>6</v>
      </c>
      <c r="B100" s="5" t="s">
        <v>72</v>
      </c>
      <c r="C100" s="5" t="s">
        <v>1</v>
      </c>
      <c r="D100" s="6" t="s">
        <v>19</v>
      </c>
      <c r="E100" s="4" t="s">
        <v>169</v>
      </c>
      <c r="F100" s="9">
        <v>203339186.3</v>
      </c>
      <c r="G100" s="9">
        <v>124514991.3</v>
      </c>
      <c r="H100" s="9">
        <f t="shared" si="4"/>
        <v>61.23511830931331</v>
      </c>
    </row>
    <row r="101" spans="1:8" ht="30" customHeight="1">
      <c r="A101" s="8" t="s">
        <v>6</v>
      </c>
      <c r="B101" s="5" t="s">
        <v>208</v>
      </c>
      <c r="C101" s="5" t="s">
        <v>42</v>
      </c>
      <c r="D101" s="6" t="s">
        <v>19</v>
      </c>
      <c r="E101" s="7" t="s">
        <v>209</v>
      </c>
      <c r="F101" s="9">
        <v>0</v>
      </c>
      <c r="G101" s="9">
        <v>9268.78</v>
      </c>
      <c r="H101" s="13"/>
    </row>
    <row r="102" spans="1:8" ht="48" customHeight="1">
      <c r="A102" s="8" t="s">
        <v>6</v>
      </c>
      <c r="B102" s="5" t="s">
        <v>62</v>
      </c>
      <c r="C102" s="5" t="s">
        <v>1</v>
      </c>
      <c r="D102" s="6" t="s">
        <v>19</v>
      </c>
      <c r="E102" s="7" t="s">
        <v>170</v>
      </c>
      <c r="F102" s="9">
        <v>0</v>
      </c>
      <c r="G102" s="9">
        <v>-3663859.08</v>
      </c>
      <c r="H102" s="9"/>
    </row>
    <row r="103" spans="1:8" s="40" customFormat="1" ht="28.5" outlineLevel="5">
      <c r="A103" s="37" t="s">
        <v>10</v>
      </c>
      <c r="B103" s="38"/>
      <c r="C103" s="38"/>
      <c r="D103" s="39"/>
      <c r="E103" s="29" t="s">
        <v>52</v>
      </c>
      <c r="F103" s="41">
        <f>F104+F106</f>
        <v>960587052.21</v>
      </c>
      <c r="G103" s="41">
        <f>G104+G106</f>
        <v>958670026.0000001</v>
      </c>
      <c r="H103" s="41">
        <f aca="true" t="shared" si="5" ref="H103:H112">G103/F103*100</f>
        <v>99.80043180827917</v>
      </c>
    </row>
    <row r="104" spans="1:8" s="52" customFormat="1" ht="17.25" customHeight="1" outlineLevel="5">
      <c r="A104" s="8" t="s">
        <v>10</v>
      </c>
      <c r="B104" s="35" t="s">
        <v>28</v>
      </c>
      <c r="C104" s="35" t="s">
        <v>1</v>
      </c>
      <c r="D104" s="36" t="s">
        <v>14</v>
      </c>
      <c r="E104" s="33" t="s">
        <v>27</v>
      </c>
      <c r="F104" s="34">
        <f>F105</f>
        <v>23326.21</v>
      </c>
      <c r="G104" s="34">
        <f>G105</f>
        <v>23326.21</v>
      </c>
      <c r="H104" s="34">
        <f>G104/F104*100</f>
        <v>100</v>
      </c>
    </row>
    <row r="105" spans="1:8" s="52" customFormat="1" ht="33" customHeight="1" outlineLevel="5">
      <c r="A105" s="8" t="s">
        <v>10</v>
      </c>
      <c r="B105" s="5" t="s">
        <v>46</v>
      </c>
      <c r="C105" s="5" t="s">
        <v>1</v>
      </c>
      <c r="D105" s="6" t="s">
        <v>7</v>
      </c>
      <c r="E105" s="4" t="s">
        <v>155</v>
      </c>
      <c r="F105" s="9">
        <v>23326.21</v>
      </c>
      <c r="G105" s="9">
        <v>23326.21</v>
      </c>
      <c r="H105" s="9">
        <f>G105/F105*100</f>
        <v>100</v>
      </c>
    </row>
    <row r="106" spans="1:8" ht="23.25" customHeight="1">
      <c r="A106" s="24"/>
      <c r="B106" s="35" t="s">
        <v>40</v>
      </c>
      <c r="C106" s="35" t="s">
        <v>1</v>
      </c>
      <c r="D106" s="36" t="s">
        <v>14</v>
      </c>
      <c r="E106" s="33" t="s">
        <v>41</v>
      </c>
      <c r="F106" s="34">
        <f>F107+F108+F109+F110+F111+F112+F113</f>
        <v>960563726</v>
      </c>
      <c r="G106" s="34">
        <f>G107+G108+G109+G110+G111+G112+G113</f>
        <v>958646699.7900001</v>
      </c>
      <c r="H106" s="34">
        <f t="shared" si="5"/>
        <v>99.80042696199003</v>
      </c>
    </row>
    <row r="107" spans="1:8" ht="30">
      <c r="A107" s="8" t="s">
        <v>10</v>
      </c>
      <c r="B107" s="5" t="s">
        <v>64</v>
      </c>
      <c r="C107" s="5" t="s">
        <v>1</v>
      </c>
      <c r="D107" s="6" t="s">
        <v>19</v>
      </c>
      <c r="E107" s="22" t="s">
        <v>78</v>
      </c>
      <c r="F107" s="9">
        <v>114812828</v>
      </c>
      <c r="G107" s="9">
        <v>114812828</v>
      </c>
      <c r="H107" s="9">
        <f t="shared" si="5"/>
        <v>100</v>
      </c>
    </row>
    <row r="108" spans="1:8" ht="30">
      <c r="A108" s="8" t="s">
        <v>10</v>
      </c>
      <c r="B108" s="5" t="s">
        <v>65</v>
      </c>
      <c r="C108" s="5" t="s">
        <v>1</v>
      </c>
      <c r="D108" s="6" t="s">
        <v>19</v>
      </c>
      <c r="E108" s="22" t="s">
        <v>173</v>
      </c>
      <c r="F108" s="9">
        <v>37590908</v>
      </c>
      <c r="G108" s="9">
        <v>37590908</v>
      </c>
      <c r="H108" s="9">
        <f t="shared" si="5"/>
        <v>100</v>
      </c>
    </row>
    <row r="109" spans="1:8" ht="45.75" customHeight="1">
      <c r="A109" s="8" t="s">
        <v>10</v>
      </c>
      <c r="B109" s="5" t="s">
        <v>66</v>
      </c>
      <c r="C109" s="5" t="s">
        <v>1</v>
      </c>
      <c r="D109" s="6" t="s">
        <v>19</v>
      </c>
      <c r="E109" s="22" t="s">
        <v>174</v>
      </c>
      <c r="F109" s="9">
        <v>648025000</v>
      </c>
      <c r="G109" s="9">
        <v>648025000</v>
      </c>
      <c r="H109" s="9">
        <f t="shared" si="5"/>
        <v>100</v>
      </c>
    </row>
    <row r="110" spans="1:8" ht="21" customHeight="1">
      <c r="A110" s="8" t="s">
        <v>10</v>
      </c>
      <c r="B110" s="5" t="s">
        <v>60</v>
      </c>
      <c r="C110" s="5" t="s">
        <v>1</v>
      </c>
      <c r="D110" s="6" t="s">
        <v>19</v>
      </c>
      <c r="E110" s="4" t="s">
        <v>165</v>
      </c>
      <c r="F110" s="9">
        <v>148011290</v>
      </c>
      <c r="G110" s="9">
        <v>148011290</v>
      </c>
      <c r="H110" s="9">
        <f t="shared" si="5"/>
        <v>100</v>
      </c>
    </row>
    <row r="111" spans="1:8" ht="31.5" customHeight="1">
      <c r="A111" s="8" t="s">
        <v>10</v>
      </c>
      <c r="B111" s="5" t="s">
        <v>77</v>
      </c>
      <c r="C111" s="5" t="s">
        <v>1</v>
      </c>
      <c r="D111" s="6" t="s">
        <v>19</v>
      </c>
      <c r="E111" s="4" t="s">
        <v>166</v>
      </c>
      <c r="F111" s="9">
        <v>2311400</v>
      </c>
      <c r="G111" s="9">
        <v>2037069.37</v>
      </c>
      <c r="H111" s="9">
        <f t="shared" si="5"/>
        <v>88.13140823743186</v>
      </c>
    </row>
    <row r="112" spans="1:8" ht="30">
      <c r="A112" s="8" t="s">
        <v>10</v>
      </c>
      <c r="B112" s="5" t="s">
        <v>72</v>
      </c>
      <c r="C112" s="5" t="s">
        <v>1</v>
      </c>
      <c r="D112" s="6" t="s">
        <v>19</v>
      </c>
      <c r="E112" s="4" t="s">
        <v>169</v>
      </c>
      <c r="F112" s="9">
        <v>9812300</v>
      </c>
      <c r="G112" s="9">
        <v>8182580.72</v>
      </c>
      <c r="H112" s="9">
        <f t="shared" si="5"/>
        <v>83.39105734639178</v>
      </c>
    </row>
    <row r="113" spans="1:8" ht="45">
      <c r="A113" s="8" t="s">
        <v>10</v>
      </c>
      <c r="B113" s="5" t="s">
        <v>62</v>
      </c>
      <c r="C113" s="5" t="s">
        <v>1</v>
      </c>
      <c r="D113" s="6" t="s">
        <v>19</v>
      </c>
      <c r="E113" s="7" t="s">
        <v>170</v>
      </c>
      <c r="F113" s="9">
        <v>0</v>
      </c>
      <c r="G113" s="9">
        <v>-12976.3</v>
      </c>
      <c r="H113" s="9"/>
    </row>
    <row r="114" spans="1:9" ht="28.5" outlineLevel="5">
      <c r="A114" s="21" t="s">
        <v>11</v>
      </c>
      <c r="B114" s="18"/>
      <c r="C114" s="18"/>
      <c r="D114" s="19"/>
      <c r="E114" s="29" t="s">
        <v>53</v>
      </c>
      <c r="F114" s="16">
        <f>F115+F117</f>
        <v>1297180034.8600001</v>
      </c>
      <c r="G114" s="16">
        <f>G115+G117</f>
        <v>1278797455.7199998</v>
      </c>
      <c r="H114" s="16">
        <f aca="true" t="shared" si="6" ref="H114:H124">G114/F114*100</f>
        <v>98.58288143156749</v>
      </c>
      <c r="I114" s="11"/>
    </row>
    <row r="115" spans="1:8" ht="16.5" customHeight="1" outlineLevel="5">
      <c r="A115" s="43"/>
      <c r="B115" s="35" t="s">
        <v>28</v>
      </c>
      <c r="C115" s="35" t="s">
        <v>1</v>
      </c>
      <c r="D115" s="36" t="s">
        <v>14</v>
      </c>
      <c r="E115" s="33" t="s">
        <v>27</v>
      </c>
      <c r="F115" s="34">
        <f>F116</f>
        <v>0</v>
      </c>
      <c r="G115" s="34">
        <f>G116</f>
        <v>69763.71</v>
      </c>
      <c r="H115" s="34"/>
    </row>
    <row r="116" spans="1:10" ht="33.75" customHeight="1">
      <c r="A116" s="15" t="s">
        <v>11</v>
      </c>
      <c r="B116" s="5" t="s">
        <v>46</v>
      </c>
      <c r="C116" s="5" t="s">
        <v>1</v>
      </c>
      <c r="D116" s="6" t="s">
        <v>7</v>
      </c>
      <c r="E116" s="4" t="s">
        <v>155</v>
      </c>
      <c r="F116" s="9">
        <v>0</v>
      </c>
      <c r="G116" s="9">
        <v>69763.71</v>
      </c>
      <c r="H116" s="9"/>
      <c r="J116" s="11"/>
    </row>
    <row r="117" spans="1:8" ht="21.75" customHeight="1">
      <c r="A117" s="24"/>
      <c r="B117" s="35" t="s">
        <v>40</v>
      </c>
      <c r="C117" s="35" t="s">
        <v>1</v>
      </c>
      <c r="D117" s="36" t="s">
        <v>14</v>
      </c>
      <c r="E117" s="33" t="s">
        <v>41</v>
      </c>
      <c r="F117" s="34">
        <f>F118+F119+F120+F121+F122+F123+F124+F125+F126+F127+F128+F129+F130+F131+F132+F133</f>
        <v>1297180034.8600001</v>
      </c>
      <c r="G117" s="34">
        <f>G118+G119+G120+G121+G122+G123+G124+G125+G126+G127+G128+G129+G130+G131+G132+G133</f>
        <v>1278727692.0099998</v>
      </c>
      <c r="H117" s="34">
        <f t="shared" si="6"/>
        <v>98.57750332612913</v>
      </c>
    </row>
    <row r="118" spans="1:8" ht="66.75" customHeight="1">
      <c r="A118" s="15" t="s">
        <v>11</v>
      </c>
      <c r="B118" s="5" t="s">
        <v>210</v>
      </c>
      <c r="C118" s="5" t="s">
        <v>1</v>
      </c>
      <c r="D118" s="6" t="s">
        <v>19</v>
      </c>
      <c r="E118" s="45" t="s">
        <v>211</v>
      </c>
      <c r="F118" s="13">
        <v>987207.45</v>
      </c>
      <c r="G118" s="13">
        <v>987207.45</v>
      </c>
      <c r="H118" s="13">
        <f>G118/F118*100</f>
        <v>100</v>
      </c>
    </row>
    <row r="119" spans="1:8" ht="67.5" customHeight="1">
      <c r="A119" s="15" t="s">
        <v>11</v>
      </c>
      <c r="B119" s="5" t="s">
        <v>103</v>
      </c>
      <c r="C119" s="5" t="s">
        <v>1</v>
      </c>
      <c r="D119" s="6" t="s">
        <v>19</v>
      </c>
      <c r="E119" s="45" t="s">
        <v>175</v>
      </c>
      <c r="F119" s="13">
        <v>48885700</v>
      </c>
      <c r="G119" s="13">
        <v>47261114.65</v>
      </c>
      <c r="H119" s="13">
        <f>G119/F119*100</f>
        <v>96.67676774598706</v>
      </c>
    </row>
    <row r="120" spans="1:8" s="26" customFormat="1" ht="23.25" customHeight="1">
      <c r="A120" s="46" t="s">
        <v>11</v>
      </c>
      <c r="B120" s="47" t="s">
        <v>60</v>
      </c>
      <c r="C120" s="47" t="s">
        <v>1</v>
      </c>
      <c r="D120" s="48" t="s">
        <v>19</v>
      </c>
      <c r="E120" s="56" t="s">
        <v>165</v>
      </c>
      <c r="F120" s="25">
        <v>70846512.41</v>
      </c>
      <c r="G120" s="25">
        <v>70846464.44</v>
      </c>
      <c r="H120" s="25">
        <f t="shared" si="6"/>
        <v>99.99993229024497</v>
      </c>
    </row>
    <row r="121" spans="1:8" ht="34.5" customHeight="1">
      <c r="A121" s="8" t="s">
        <v>11</v>
      </c>
      <c r="B121" s="5" t="s">
        <v>77</v>
      </c>
      <c r="C121" s="5" t="s">
        <v>1</v>
      </c>
      <c r="D121" s="6" t="s">
        <v>19</v>
      </c>
      <c r="E121" s="4" t="s">
        <v>166</v>
      </c>
      <c r="F121" s="9">
        <v>26999175</v>
      </c>
      <c r="G121" s="9">
        <v>24026054.44</v>
      </c>
      <c r="H121" s="9">
        <f t="shared" si="6"/>
        <v>88.98810589582831</v>
      </c>
    </row>
    <row r="122" spans="1:8" ht="45.75" customHeight="1">
      <c r="A122" s="15" t="s">
        <v>11</v>
      </c>
      <c r="B122" s="2" t="s">
        <v>67</v>
      </c>
      <c r="C122" s="2" t="s">
        <v>1</v>
      </c>
      <c r="D122" s="6" t="s">
        <v>19</v>
      </c>
      <c r="E122" s="14" t="s">
        <v>176</v>
      </c>
      <c r="F122" s="13">
        <v>39856600</v>
      </c>
      <c r="G122" s="13">
        <v>36628056.7</v>
      </c>
      <c r="H122" s="13">
        <f t="shared" si="6"/>
        <v>91.8996018225338</v>
      </c>
    </row>
    <row r="123" spans="1:8" ht="80.25" customHeight="1">
      <c r="A123" s="15" t="s">
        <v>11</v>
      </c>
      <c r="B123" s="2" t="s">
        <v>68</v>
      </c>
      <c r="C123" s="2" t="s">
        <v>1</v>
      </c>
      <c r="D123" s="6" t="s">
        <v>19</v>
      </c>
      <c r="E123" s="27" t="s">
        <v>177</v>
      </c>
      <c r="F123" s="13">
        <v>19209100</v>
      </c>
      <c r="G123" s="13">
        <v>13694945.57</v>
      </c>
      <c r="H123" s="13">
        <f t="shared" si="6"/>
        <v>71.29405110078037</v>
      </c>
    </row>
    <row r="124" spans="1:8" ht="21.75" customHeight="1">
      <c r="A124" s="8" t="s">
        <v>11</v>
      </c>
      <c r="B124" s="5" t="s">
        <v>79</v>
      </c>
      <c r="C124" s="5" t="s">
        <v>1</v>
      </c>
      <c r="D124" s="6" t="s">
        <v>19</v>
      </c>
      <c r="E124" s="4" t="s">
        <v>178</v>
      </c>
      <c r="F124" s="9">
        <v>1045309700</v>
      </c>
      <c r="G124" s="9">
        <v>1044328331.62</v>
      </c>
      <c r="H124" s="13">
        <f t="shared" si="6"/>
        <v>99.9061169737543</v>
      </c>
    </row>
    <row r="125" spans="1:8" ht="85.5" customHeight="1">
      <c r="A125" s="8" t="s">
        <v>11</v>
      </c>
      <c r="B125" s="5" t="s">
        <v>212</v>
      </c>
      <c r="C125" s="5" t="s">
        <v>1</v>
      </c>
      <c r="D125" s="6" t="s">
        <v>19</v>
      </c>
      <c r="E125" s="4" t="s">
        <v>213</v>
      </c>
      <c r="F125" s="9">
        <v>1350300</v>
      </c>
      <c r="G125" s="9">
        <v>1350300</v>
      </c>
      <c r="H125" s="13">
        <f>G125/F125*100</f>
        <v>100</v>
      </c>
    </row>
    <row r="126" spans="1:8" ht="64.5" customHeight="1">
      <c r="A126" s="8" t="s">
        <v>11</v>
      </c>
      <c r="B126" s="5" t="s">
        <v>104</v>
      </c>
      <c r="C126" s="5" t="s">
        <v>1</v>
      </c>
      <c r="D126" s="6" t="s">
        <v>19</v>
      </c>
      <c r="E126" s="4" t="s">
        <v>179</v>
      </c>
      <c r="F126" s="9">
        <v>43122240</v>
      </c>
      <c r="G126" s="9">
        <v>42132063.5</v>
      </c>
      <c r="H126" s="13">
        <f>G126/F126*100</f>
        <v>97.70379159338661</v>
      </c>
    </row>
    <row r="127" spans="1:8" ht="33" customHeight="1">
      <c r="A127" s="8" t="s">
        <v>11</v>
      </c>
      <c r="B127" s="5" t="s">
        <v>72</v>
      </c>
      <c r="C127" s="5" t="s">
        <v>1</v>
      </c>
      <c r="D127" s="6" t="s">
        <v>19</v>
      </c>
      <c r="E127" s="4" t="s">
        <v>169</v>
      </c>
      <c r="F127" s="9">
        <v>613500</v>
      </c>
      <c r="G127" s="9">
        <v>468202.12</v>
      </c>
      <c r="H127" s="9">
        <f>G127/F127*100</f>
        <v>76.31656397718012</v>
      </c>
    </row>
    <row r="128" spans="1:8" ht="33" customHeight="1">
      <c r="A128" s="8" t="s">
        <v>11</v>
      </c>
      <c r="B128" s="5" t="s">
        <v>214</v>
      </c>
      <c r="C128" s="5" t="s">
        <v>1</v>
      </c>
      <c r="D128" s="6" t="s">
        <v>19</v>
      </c>
      <c r="E128" s="4" t="s">
        <v>215</v>
      </c>
      <c r="F128" s="9">
        <v>0</v>
      </c>
      <c r="G128" s="9">
        <v>411481.5</v>
      </c>
      <c r="H128" s="9"/>
    </row>
    <row r="129" spans="1:8" ht="33" customHeight="1">
      <c r="A129" s="8" t="s">
        <v>11</v>
      </c>
      <c r="B129" s="5" t="s">
        <v>208</v>
      </c>
      <c r="C129" s="5" t="s">
        <v>42</v>
      </c>
      <c r="D129" s="6" t="s">
        <v>19</v>
      </c>
      <c r="E129" s="7" t="s">
        <v>209</v>
      </c>
      <c r="F129" s="9">
        <v>0</v>
      </c>
      <c r="G129" s="9">
        <v>701744.06</v>
      </c>
      <c r="H129" s="13"/>
    </row>
    <row r="130" spans="1:8" ht="33" customHeight="1">
      <c r="A130" s="8" t="s">
        <v>11</v>
      </c>
      <c r="B130" s="5" t="s">
        <v>80</v>
      </c>
      <c r="C130" s="5" t="s">
        <v>42</v>
      </c>
      <c r="D130" s="6" t="s">
        <v>19</v>
      </c>
      <c r="E130" s="7" t="s">
        <v>180</v>
      </c>
      <c r="F130" s="9">
        <v>0</v>
      </c>
      <c r="G130" s="9">
        <v>29228.87</v>
      </c>
      <c r="H130" s="13"/>
    </row>
    <row r="131" spans="1:8" ht="80.25" customHeight="1">
      <c r="A131" s="46" t="s">
        <v>11</v>
      </c>
      <c r="B131" s="47" t="s">
        <v>216</v>
      </c>
      <c r="C131" s="47" t="s">
        <v>1</v>
      </c>
      <c r="D131" s="48" t="s">
        <v>19</v>
      </c>
      <c r="E131" s="57" t="s">
        <v>218</v>
      </c>
      <c r="F131" s="25">
        <v>0</v>
      </c>
      <c r="G131" s="25">
        <v>-292892.55</v>
      </c>
      <c r="H131" s="25"/>
    </row>
    <row r="132" spans="1:8" ht="75.75" customHeight="1">
      <c r="A132" s="46" t="s">
        <v>11</v>
      </c>
      <c r="B132" s="47" t="s">
        <v>217</v>
      </c>
      <c r="C132" s="47" t="s">
        <v>1</v>
      </c>
      <c r="D132" s="48" t="s">
        <v>19</v>
      </c>
      <c r="E132" s="57" t="s">
        <v>219</v>
      </c>
      <c r="F132" s="25">
        <v>0</v>
      </c>
      <c r="G132" s="25">
        <v>-124347.12</v>
      </c>
      <c r="H132" s="25"/>
    </row>
    <row r="133" spans="1:8" s="26" customFormat="1" ht="48" customHeight="1">
      <c r="A133" s="46" t="s">
        <v>11</v>
      </c>
      <c r="B133" s="47" t="s">
        <v>62</v>
      </c>
      <c r="C133" s="47" t="s">
        <v>1</v>
      </c>
      <c r="D133" s="48" t="s">
        <v>19</v>
      </c>
      <c r="E133" s="57" t="s">
        <v>170</v>
      </c>
      <c r="F133" s="25">
        <v>0</v>
      </c>
      <c r="G133" s="25">
        <v>-3720263.24</v>
      </c>
      <c r="H133" s="25"/>
    </row>
    <row r="134" spans="1:8" s="40" customFormat="1" ht="28.5" outlineLevel="5">
      <c r="A134" s="37" t="s">
        <v>12</v>
      </c>
      <c r="B134" s="38"/>
      <c r="C134" s="38"/>
      <c r="D134" s="39"/>
      <c r="E134" s="29" t="s">
        <v>54</v>
      </c>
      <c r="F134" s="41">
        <f>F135+F137</f>
        <v>100525206.49</v>
      </c>
      <c r="G134" s="41">
        <f>G135+G137</f>
        <v>100841572.94999999</v>
      </c>
      <c r="H134" s="41">
        <f aca="true" t="shared" si="7" ref="H134:H140">G134/F134*100</f>
        <v>100.31471356393729</v>
      </c>
    </row>
    <row r="135" spans="1:8" s="40" customFormat="1" ht="15" outlineLevel="5">
      <c r="A135" s="43"/>
      <c r="B135" s="35" t="s">
        <v>28</v>
      </c>
      <c r="C135" s="35" t="s">
        <v>1</v>
      </c>
      <c r="D135" s="36" t="s">
        <v>14</v>
      </c>
      <c r="E135" s="33" t="s">
        <v>27</v>
      </c>
      <c r="F135" s="34">
        <f>F136</f>
        <v>2000</v>
      </c>
      <c r="G135" s="34">
        <f>G136</f>
        <v>2000</v>
      </c>
      <c r="H135" s="34">
        <f t="shared" si="7"/>
        <v>100</v>
      </c>
    </row>
    <row r="136" spans="1:8" ht="33.75" customHeight="1">
      <c r="A136" s="8" t="s">
        <v>12</v>
      </c>
      <c r="B136" s="5" t="s">
        <v>46</v>
      </c>
      <c r="C136" s="5" t="s">
        <v>1</v>
      </c>
      <c r="D136" s="6" t="s">
        <v>7</v>
      </c>
      <c r="E136" s="4" t="s">
        <v>8</v>
      </c>
      <c r="F136" s="9">
        <v>2000</v>
      </c>
      <c r="G136" s="9">
        <v>2000</v>
      </c>
      <c r="H136" s="9">
        <f t="shared" si="7"/>
        <v>100</v>
      </c>
    </row>
    <row r="137" spans="1:8" ht="22.5" customHeight="1">
      <c r="A137" s="24"/>
      <c r="B137" s="35" t="s">
        <v>40</v>
      </c>
      <c r="C137" s="35" t="s">
        <v>1</v>
      </c>
      <c r="D137" s="36" t="s">
        <v>14</v>
      </c>
      <c r="E137" s="33" t="s">
        <v>41</v>
      </c>
      <c r="F137" s="34">
        <f>F138+F139+F140+F141+F142+F143</f>
        <v>100523206.49</v>
      </c>
      <c r="G137" s="34">
        <f>G138+G139+G140+G141+G142+G143</f>
        <v>100839572.94999999</v>
      </c>
      <c r="H137" s="34">
        <f t="shared" si="7"/>
        <v>100.31471982544792</v>
      </c>
    </row>
    <row r="138" spans="1:8" ht="78.75" customHeight="1" hidden="1">
      <c r="A138" s="8" t="s">
        <v>12</v>
      </c>
      <c r="B138" s="5" t="s">
        <v>182</v>
      </c>
      <c r="C138" s="5" t="s">
        <v>1</v>
      </c>
      <c r="D138" s="6" t="s">
        <v>19</v>
      </c>
      <c r="E138" s="4" t="s">
        <v>183</v>
      </c>
      <c r="F138" s="9">
        <v>0</v>
      </c>
      <c r="G138" s="9">
        <v>0</v>
      </c>
      <c r="H138" s="9" t="e">
        <f>G138/F138*100</f>
        <v>#DIV/0!</v>
      </c>
    </row>
    <row r="139" spans="1:8" ht="35.25" customHeight="1" hidden="1">
      <c r="A139" s="8" t="s">
        <v>12</v>
      </c>
      <c r="B139" s="5" t="s">
        <v>69</v>
      </c>
      <c r="C139" s="5" t="s">
        <v>1</v>
      </c>
      <c r="D139" s="6" t="s">
        <v>19</v>
      </c>
      <c r="E139" s="4" t="s">
        <v>181</v>
      </c>
      <c r="F139" s="9">
        <v>0</v>
      </c>
      <c r="G139" s="9">
        <v>0</v>
      </c>
      <c r="H139" s="9" t="e">
        <f t="shared" si="7"/>
        <v>#DIV/0!</v>
      </c>
    </row>
    <row r="140" spans="1:8" ht="23.25" customHeight="1">
      <c r="A140" s="8" t="s">
        <v>12</v>
      </c>
      <c r="B140" s="47" t="s">
        <v>60</v>
      </c>
      <c r="C140" s="47" t="s">
        <v>1</v>
      </c>
      <c r="D140" s="48" t="s">
        <v>19</v>
      </c>
      <c r="E140" s="56" t="s">
        <v>165</v>
      </c>
      <c r="F140" s="25">
        <v>95523206.49</v>
      </c>
      <c r="G140" s="25">
        <v>95523206.49</v>
      </c>
      <c r="H140" s="25">
        <f t="shared" si="7"/>
        <v>100</v>
      </c>
    </row>
    <row r="141" spans="1:8" ht="48.75" customHeight="1">
      <c r="A141" s="8" t="s">
        <v>12</v>
      </c>
      <c r="B141" s="5" t="s">
        <v>220</v>
      </c>
      <c r="C141" s="5" t="s">
        <v>1</v>
      </c>
      <c r="D141" s="6" t="s">
        <v>19</v>
      </c>
      <c r="E141" s="4" t="s">
        <v>221</v>
      </c>
      <c r="F141" s="9">
        <v>5000000</v>
      </c>
      <c r="G141" s="9">
        <v>5000000</v>
      </c>
      <c r="H141" s="13">
        <f aca="true" t="shared" si="8" ref="H141:H148">G141/F141*100</f>
        <v>100</v>
      </c>
    </row>
    <row r="142" spans="1:8" ht="48.75" customHeight="1">
      <c r="A142" s="8" t="s">
        <v>12</v>
      </c>
      <c r="B142" s="5" t="s">
        <v>208</v>
      </c>
      <c r="C142" s="5" t="s">
        <v>42</v>
      </c>
      <c r="D142" s="6" t="s">
        <v>19</v>
      </c>
      <c r="E142" s="7" t="s">
        <v>209</v>
      </c>
      <c r="F142" s="9">
        <v>0</v>
      </c>
      <c r="G142" s="9">
        <v>209499.97</v>
      </c>
      <c r="H142" s="13"/>
    </row>
    <row r="143" spans="1:8" ht="48.75" customHeight="1">
      <c r="A143" s="8" t="s">
        <v>12</v>
      </c>
      <c r="B143" s="5" t="s">
        <v>80</v>
      </c>
      <c r="C143" s="5" t="s">
        <v>42</v>
      </c>
      <c r="D143" s="6" t="s">
        <v>19</v>
      </c>
      <c r="E143" s="7" t="s">
        <v>180</v>
      </c>
      <c r="F143" s="9">
        <v>0</v>
      </c>
      <c r="G143" s="9">
        <v>106866.49</v>
      </c>
      <c r="H143" s="13"/>
    </row>
    <row r="144" spans="1:8" ht="21.75" customHeight="1">
      <c r="A144" s="37" t="s">
        <v>59</v>
      </c>
      <c r="B144" s="38"/>
      <c r="C144" s="38"/>
      <c r="D144" s="39"/>
      <c r="E144" s="29" t="s">
        <v>105</v>
      </c>
      <c r="F144" s="41">
        <f>F145</f>
        <v>1167.11</v>
      </c>
      <c r="G144" s="41">
        <f>G145</f>
        <v>1167.11</v>
      </c>
      <c r="H144" s="41">
        <f t="shared" si="8"/>
        <v>100</v>
      </c>
    </row>
    <row r="145" spans="1:8" ht="20.25" customHeight="1">
      <c r="A145" s="43"/>
      <c r="B145" s="35" t="s">
        <v>28</v>
      </c>
      <c r="C145" s="35" t="s">
        <v>1</v>
      </c>
      <c r="D145" s="36" t="s">
        <v>14</v>
      </c>
      <c r="E145" s="33" t="s">
        <v>27</v>
      </c>
      <c r="F145" s="34">
        <f>F146+F147</f>
        <v>1167.11</v>
      </c>
      <c r="G145" s="34">
        <f>G146+G147</f>
        <v>1167.11</v>
      </c>
      <c r="H145" s="34">
        <f t="shared" si="8"/>
        <v>100</v>
      </c>
    </row>
    <row r="146" spans="1:8" ht="31.5" customHeight="1">
      <c r="A146" s="8" t="s">
        <v>59</v>
      </c>
      <c r="B146" s="5" t="s">
        <v>46</v>
      </c>
      <c r="C146" s="5" t="s">
        <v>1</v>
      </c>
      <c r="D146" s="6" t="s">
        <v>7</v>
      </c>
      <c r="E146" s="4" t="s">
        <v>8</v>
      </c>
      <c r="F146" s="9">
        <v>1167.11</v>
      </c>
      <c r="G146" s="9">
        <v>1167.11</v>
      </c>
      <c r="H146" s="54">
        <f t="shared" si="8"/>
        <v>100</v>
      </c>
    </row>
    <row r="147" spans="1:8" ht="75" hidden="1">
      <c r="A147" s="8" t="s">
        <v>59</v>
      </c>
      <c r="B147" s="5" t="s">
        <v>100</v>
      </c>
      <c r="C147" s="5" t="s">
        <v>1</v>
      </c>
      <c r="D147" s="6" t="s">
        <v>3</v>
      </c>
      <c r="E147" s="53" t="s">
        <v>101</v>
      </c>
      <c r="F147" s="9">
        <v>0</v>
      </c>
      <c r="G147" s="9">
        <v>0</v>
      </c>
      <c r="H147" s="54" t="e">
        <f t="shared" si="8"/>
        <v>#DIV/0!</v>
      </c>
    </row>
    <row r="148" spans="1:8" s="40" customFormat="1" ht="22.5" customHeight="1">
      <c r="A148" s="61" t="s">
        <v>13</v>
      </c>
      <c r="B148" s="61"/>
      <c r="C148" s="61"/>
      <c r="D148" s="61"/>
      <c r="E148" s="61"/>
      <c r="F148" s="44">
        <f>F9+F15+F21+F42+F45+F58+F61+F68+F71+F103+F114+F134+F144</f>
        <v>3773541745.12</v>
      </c>
      <c r="G148" s="44">
        <f>G9+G15+G21+G42+G45+G58+G61+G68+G71+G103+G114+G134+G144</f>
        <v>3625270216.41</v>
      </c>
      <c r="H148" s="44">
        <f t="shared" si="8"/>
        <v>96.07075954832759</v>
      </c>
    </row>
    <row r="149" spans="1:8" ht="15">
      <c r="A149" s="12"/>
      <c r="B149" s="12"/>
      <c r="C149" s="12"/>
      <c r="D149" s="12"/>
      <c r="E149" s="12"/>
      <c r="F149" s="28"/>
      <c r="G149" s="28"/>
      <c r="H149" s="28"/>
    </row>
    <row r="150" spans="5:7" ht="25.5" customHeight="1">
      <c r="E150" s="58"/>
      <c r="F150" s="58"/>
      <c r="G150" s="11"/>
    </row>
    <row r="151" spans="1:8" ht="15.75">
      <c r="A151" s="23"/>
      <c r="B151" s="23"/>
      <c r="C151" s="23"/>
      <c r="D151" s="23"/>
      <c r="E151" s="23"/>
      <c r="F151" s="23"/>
      <c r="G151" s="23"/>
      <c r="H151" s="23"/>
    </row>
    <row r="152" spans="1:6" ht="15.75">
      <c r="A152" s="23"/>
      <c r="E152" s="23"/>
      <c r="F152" s="30"/>
    </row>
    <row r="155" spans="1:8" ht="15.75">
      <c r="A155" s="23"/>
      <c r="B155" s="23"/>
      <c r="C155" s="23"/>
      <c r="D155" s="23"/>
      <c r="E155" s="23"/>
      <c r="F155" s="23"/>
      <c r="G155" s="23"/>
      <c r="H155" s="23"/>
    </row>
    <row r="156" spans="1:6" ht="15.75">
      <c r="A156" s="23"/>
      <c r="E156" s="23"/>
      <c r="F156" s="30"/>
    </row>
    <row r="157" spans="1:8" ht="15.75">
      <c r="A157" s="23"/>
      <c r="B157" s="23"/>
      <c r="C157" s="23"/>
      <c r="D157" s="23"/>
      <c r="E157" s="23"/>
      <c r="F157" s="23"/>
      <c r="G157" s="23"/>
      <c r="H157" s="23"/>
    </row>
    <row r="160" spans="6:8" ht="15">
      <c r="F160" s="11"/>
      <c r="G160" s="11"/>
      <c r="H160" s="11"/>
    </row>
  </sheetData>
  <sheetProtection/>
  <mergeCells count="7">
    <mergeCell ref="E150:F150"/>
    <mergeCell ref="B8:D8"/>
    <mergeCell ref="A148:E148"/>
    <mergeCell ref="G1:H1"/>
    <mergeCell ref="E2:H2"/>
    <mergeCell ref="E3:H3"/>
    <mergeCell ref="A6:H6"/>
  </mergeCells>
  <printOptions/>
  <pageMargins left="0.7874015748031497" right="0.5905511811023623" top="0.5905511811023623" bottom="0.5905511811023623" header="0.3937007874015748" footer="0.5118110236220472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KomissarovaNI</cp:lastModifiedBy>
  <cp:lastPrinted>2023-03-30T08:28:38Z</cp:lastPrinted>
  <dcterms:created xsi:type="dcterms:W3CDTF">2012-02-14T14:26:26Z</dcterms:created>
  <dcterms:modified xsi:type="dcterms:W3CDTF">2023-03-30T08:28:42Z</dcterms:modified>
  <cp:category/>
  <cp:version/>
  <cp:contentType/>
  <cp:contentStatus/>
</cp:coreProperties>
</file>