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29" i="1" l="1"/>
  <c r="C129" i="1"/>
  <c r="D127" i="1"/>
  <c r="C127" i="1"/>
  <c r="D125" i="1"/>
  <c r="C125" i="1"/>
  <c r="D124" i="1"/>
  <c r="D123" i="1" s="1"/>
  <c r="C124" i="1"/>
  <c r="C123" i="1" s="1"/>
  <c r="D121" i="1"/>
  <c r="C121" i="1"/>
  <c r="D120" i="1"/>
  <c r="C120" i="1"/>
  <c r="C119" i="1" s="1"/>
  <c r="D119" i="1"/>
  <c r="D118" i="1" s="1"/>
  <c r="D117" i="1"/>
  <c r="D116" i="1" s="1"/>
  <c r="D113" i="1" s="1"/>
  <c r="C117" i="1"/>
  <c r="C116" i="1"/>
  <c r="C113" i="1" s="1"/>
  <c r="D114" i="1"/>
  <c r="C114" i="1"/>
  <c r="D111" i="1"/>
  <c r="C111" i="1"/>
  <c r="D109" i="1"/>
  <c r="C109" i="1"/>
  <c r="D107" i="1"/>
  <c r="D106" i="1" s="1"/>
  <c r="D105" i="1" s="1"/>
  <c r="D104" i="1" s="1"/>
  <c r="C107" i="1"/>
  <c r="C106" i="1"/>
  <c r="D102" i="1"/>
  <c r="C102" i="1"/>
  <c r="D99" i="1"/>
  <c r="C99" i="1"/>
  <c r="D97" i="1"/>
  <c r="C97" i="1"/>
  <c r="D94" i="1"/>
  <c r="C94" i="1"/>
  <c r="D92" i="1"/>
  <c r="C92" i="1"/>
  <c r="D90" i="1"/>
  <c r="C90" i="1"/>
  <c r="D86" i="1"/>
  <c r="D85" i="1" s="1"/>
  <c r="C86" i="1"/>
  <c r="C85" i="1" s="1"/>
  <c r="D83" i="1"/>
  <c r="D82" i="1" s="1"/>
  <c r="D81" i="1" s="1"/>
  <c r="C83" i="1"/>
  <c r="C82" i="1"/>
  <c r="C81" i="1" s="1"/>
  <c r="D79" i="1"/>
  <c r="C79" i="1"/>
  <c r="D77" i="1"/>
  <c r="D76" i="1" s="1"/>
  <c r="D72" i="1" s="1"/>
  <c r="C77" i="1"/>
  <c r="C76" i="1"/>
  <c r="D74" i="1"/>
  <c r="D73" i="1" s="1"/>
  <c r="C74" i="1"/>
  <c r="C73" i="1" s="1"/>
  <c r="C72" i="1" s="1"/>
  <c r="D66" i="1"/>
  <c r="C66" i="1"/>
  <c r="D65" i="1"/>
  <c r="C65" i="1"/>
  <c r="D63" i="1"/>
  <c r="C63" i="1"/>
  <c r="C62" i="1" s="1"/>
  <c r="D62" i="1"/>
  <c r="D60" i="1"/>
  <c r="C60" i="1"/>
  <c r="D59" i="1"/>
  <c r="C59" i="1"/>
  <c r="D57" i="1"/>
  <c r="C57" i="1"/>
  <c r="D55" i="1"/>
  <c r="C55" i="1"/>
  <c r="D53" i="1"/>
  <c r="C53" i="1"/>
  <c r="C52" i="1" s="1"/>
  <c r="D52" i="1"/>
  <c r="D51" i="1" s="1"/>
  <c r="D50" i="1" s="1"/>
  <c r="D48" i="1"/>
  <c r="C48" i="1"/>
  <c r="D46" i="1"/>
  <c r="D45" i="1" s="1"/>
  <c r="C46" i="1"/>
  <c r="C45" i="1" s="1"/>
  <c r="D43" i="1"/>
  <c r="C43" i="1"/>
  <c r="D41" i="1"/>
  <c r="C41" i="1"/>
  <c r="C40" i="1" s="1"/>
  <c r="D40" i="1"/>
  <c r="D38" i="1"/>
  <c r="C38" i="1"/>
  <c r="D37" i="1"/>
  <c r="D35" i="1"/>
  <c r="C35" i="1"/>
  <c r="D32" i="1"/>
  <c r="C32" i="1"/>
  <c r="D29" i="1"/>
  <c r="C29" i="1"/>
  <c r="D26" i="1"/>
  <c r="D25" i="1" s="1"/>
  <c r="D24" i="1" s="1"/>
  <c r="C26" i="1"/>
  <c r="C25" i="1"/>
  <c r="C24" i="1" s="1"/>
  <c r="D19" i="1"/>
  <c r="C19" i="1"/>
  <c r="C18" i="1" s="1"/>
  <c r="D18" i="1"/>
  <c r="D13" i="1"/>
  <c r="C13" i="1"/>
  <c r="C12" i="1" s="1"/>
  <c r="D12" i="1"/>
  <c r="D10" i="1" s="1"/>
  <c r="D9" i="1" s="1"/>
  <c r="D131" i="1" s="1"/>
  <c r="C37" i="1" l="1"/>
  <c r="C118" i="1"/>
  <c r="C105" i="1"/>
  <c r="C104" i="1" s="1"/>
  <c r="C10" i="1"/>
  <c r="C51" i="1"/>
  <c r="C50" i="1" s="1"/>
  <c r="C9" i="1" l="1"/>
  <c r="C131" i="1" s="1"/>
</calcChain>
</file>

<file path=xl/sharedStrings.xml><?xml version="1.0" encoding="utf-8"?>
<sst xmlns="http://schemas.openxmlformats.org/spreadsheetml/2006/main" count="251" uniqueCount="250">
  <si>
    <t xml:space="preserve">                                             Приложение № 4.1</t>
  </si>
  <si>
    <t xml:space="preserve">                 к решению Совета депутатов ЗАТО Александровск</t>
  </si>
  <si>
    <t xml:space="preserve">от "   "                     2019 года №      </t>
  </si>
  <si>
    <t>Объем поступлений доходов местного бюджета ЗАТО Александровск на плановый период 2021 и 2022 годов</t>
  </si>
  <si>
    <t>рублей</t>
  </si>
  <si>
    <t>Коды бюджетной классификации Российской Федерации</t>
  </si>
  <si>
    <t>Наименование доходов</t>
  </si>
  <si>
    <t>Сумма (2021 год)</t>
  </si>
  <si>
    <t>Сумма (2022 год)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</si>
  <si>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</si>
  <si>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</si>
  <si>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</si>
  <si>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</si>
  <si>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</si>
  <si>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</si>
  <si>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</si>
  <si>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</si>
  <si>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</si>
  <si>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</si>
  <si>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</si>
  <si>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</si>
  <si>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</si>
  <si>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</si>
  <si>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</si>
  <si>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</si>
  <si>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</si>
  <si>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</si>
  <si>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</si>
  <si>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</si>
  <si>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</si>
  <si>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</si>
  <si>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</si>
  <si>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</si>
  <si>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</si>
  <si>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</si>
  <si>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</si>
  <si>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</si>
  <si>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</si>
  <si>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</si>
  <si>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</si>
  <si>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</si>
  <si>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</si>
  <si>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</si>
  <si>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</si>
  <si>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</si>
  <si>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</si>
  <si>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</si>
  <si>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</si>
  <si>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</si>
  <si>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</si>
  <si>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000 1 05 01050 01 0000 110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</si>
  <si>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</si>
  <si>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>000 1 05 02000 02 0000 110</t>
  </si>
  <si>
    <t>Единый налог на вмененый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</si>
  <si>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</si>
  <si>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</si>
  <si>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</si>
  <si>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</si>
  <si>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</si>
  <si>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</si>
  <si>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</si>
  <si>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</si>
  <si>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</si>
  <si>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</si>
  <si>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</si>
  <si>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</si>
  <si>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</si>
  <si>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</si>
  <si>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</si>
  <si>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</si>
  <si>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</si>
  <si>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</si>
  <si>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</si>
  <si>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</si>
  <si>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</si>
  <si>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</si>
  <si>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</si>
  <si>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</si>
  <si>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</si>
  <si>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</si>
  <si>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</si>
  <si>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</si>
  <si>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</si>
  <si>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</si>
  <si>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</si>
  <si>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</si>
  <si>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000 1 08 07150 01 1000 110</t>
  </si>
  <si>
    <t xml:space="preserve">Государственная пошлина за выдачу разрешения на установку рекламной конструкции 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</si>
  <si>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</si>
  <si>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</si>
  <si>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</si>
  <si>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</si>
  <si>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</si>
  <si>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</si>
  <si>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</si>
  <si>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</si>
  <si>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</si>
  <si>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</si>
  <si>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</si>
  <si>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</si>
  <si>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</si>
  <si>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</si>
  <si>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</si>
  <si>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</si>
  <si>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</si>
  <si>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</si>
  <si>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</si>
  <si>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</si>
  <si>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</si>
  <si>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</si>
  <si>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</si>
  <si>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</si>
  <si>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</si>
  <si>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</si>
  <si>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</si>
  <si>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</si>
  <si>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</si>
  <si>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</si>
  <si>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</si>
  <si>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</si>
  <si>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</si>
  <si>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</si>
  <si>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</si>
  <si>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</si>
  <si>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</si>
  <si>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</si>
  <si>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</si>
  <si>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000 1 12 01041 01 0000 120</t>
  </si>
  <si>
    <t>Плата за размещение отходов производства</t>
  </si>
  <si>
    <t>000 1 12 01042 01 0000 120</t>
  </si>
  <si>
    <t>Плата за размещение твердых коммунальных отходов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</si>
  <si>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</si>
  <si>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</si>
  <si>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</si>
  <si>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</si>
  <si>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</si>
  <si>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</si>
  <si>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</si>
  <si>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</si>
  <si>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</si>
  <si>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</si>
  <si>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</si>
  <si>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</si>
  <si>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</si>
  <si>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</si>
  <si>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000 1 13 02990 00 0000 130</t>
  </si>
  <si>
    <t>Прочие 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</si>
  <si>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</si>
  <si>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</si>
  <si>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</si>
  <si>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</si>
  <si>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</si>
  <si>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</si>
  <si>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</si>
  <si>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</si>
  <si>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</si>
  <si>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</si>
  <si>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</si>
  <si>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</si>
  <si>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</si>
  <si>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</si>
  <si>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</si>
  <si>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, 119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, пунктами 1 и 2 статьи 120, статьями 125, 126, 126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, 128, 129, 129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, 129</t>
    </r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>, 132, 133, 134, 135, 135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, 135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Налогового кодекса Российской Федерации</t>
    </r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</si>
  <si>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</si>
  <si>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</si>
  <si>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</si>
  <si>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</si>
  <si>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</si>
  <si>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</si>
  <si>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</si>
  <si>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</si>
  <si>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000 1 16 23000 00 0000 140</t>
  </si>
  <si>
    <t>Доходы от возмещения ущерба при возникновении страховых случаев</t>
  </si>
  <si>
    <t>000 1 16 23041 01 0000 140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</si>
  <si>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</si>
  <si>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</si>
  <si>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</si>
  <si>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</si>
  <si>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</si>
  <si>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</si>
  <si>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</si>
  <si>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</si>
  <si>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правонарушения в области дорожного движения</t>
  </si>
  <si>
    <t>000 1 16 30030 01 0000 140</t>
  </si>
  <si>
    <t>Прочие денежные взыскания (штрафы) за правонарушения в области дорожного движения</t>
  </si>
  <si>
    <t>000 1 16 33000 00 0000 140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</si>
  <si>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</si>
  <si>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000 1 16 33040 04 0000 140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</si>
  <si>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</si>
  <si>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</si>
  <si>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</si>
  <si>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000 1 16 90000 00 0000 140</t>
  </si>
  <si>
    <t>Прочие поступления от денежных взысканий (штрафов) и иных сумм в возмещение ущерба</t>
  </si>
  <si>
    <t xml:space="preserve">000 1 16 90040 04 0000 140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</si>
  <si>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</si>
  <si>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</si>
  <si>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</si>
  <si>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</si>
  <si>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</si>
  <si>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</si>
  <si>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</si>
  <si>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</si>
  <si>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обеспеченнности</t>
  </si>
  <si>
    <t>000 2 02 15001 04 0000 150</t>
  </si>
  <si>
    <t>Дотации бюджетам городских округов на выравнивание бюджетной обеспеченнности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</si>
  <si>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</si>
  <si>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</si>
  <si>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</si>
  <si>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</si>
  <si>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000 2 02 15010 00 0000 150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</si>
  <si>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</si>
  <si>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000 2 02 15010 04 0000 150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</si>
  <si>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</si>
  <si>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000 2 02 20000 00 0000 150</t>
  </si>
  <si>
    <t>Субсидии бюджетам бюджетной системы Российской Федерации (межбюджетные субсидии)</t>
  </si>
  <si>
    <t>000 2 02 27112 00 0000 150</t>
  </si>
  <si>
    <t>Субсидии бюджетам на софинансирование капитальных вложений в объекты муниципальной собственности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</si>
  <si>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</si>
  <si>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</si>
  <si>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000 2 02 29999 00 0000 150</t>
  </si>
  <si>
    <t>Прочие субсидии</t>
  </si>
  <si>
    <t>000 2 02 29999 04 0000 150</t>
  </si>
  <si>
    <t>Прочие субсидии бюджетам городских округов</t>
  </si>
  <si>
    <t>000 2 02 30000 00 0000 150</t>
  </si>
  <si>
    <t>Субвенции бюджетам бюджетной системы Российской Федерации</t>
  </si>
  <si>
    <t>000 2 02 30024 00 0000 150</t>
  </si>
  <si>
    <t xml:space="preserve">Субвенции местным бюджетам на выполнение передаваемых полномочий субъектов Российской Федерации
</t>
  </si>
  <si>
    <t>000 2 02 30024 04 0000 150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</si>
  <si>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</si>
  <si>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000 2 02 30027 00 0000 150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</si>
  <si>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</si>
  <si>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</si>
  <si>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</si>
  <si>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</si>
  <si>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</si>
  <si>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</si>
  <si>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</si>
  <si>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000 2 02 35120 00 0000 150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</si>
  <si>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</si>
  <si>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000 2 02 35120 04 0000 150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</si>
  <si>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</si>
  <si>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</si>
  <si>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</si>
  <si>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</si>
  <si>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</si>
  <si>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000 2 02 39998 00 0000 150</t>
  </si>
  <si>
    <t>Единая субвенция местным бюджетам</t>
  </si>
  <si>
    <t>000 2 02 39998 04 0000 150</t>
  </si>
  <si>
    <t>Единая субвенция бюджетам городских округов</t>
  </si>
  <si>
    <t>ИТОГО ДОХОДОВ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</si>
</sst>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4" fontId="3" fillId="0" borderId="0" xfId="0" applyNumberFormat="1" applyFont="1" applyFill="1"/>
    <xf numFmtId="0" fontId="2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3" fillId="0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right" vertical="center"/>
    </xf>
    <xf numFmtId="0" fontId="9" fillId="0" borderId="0" xfId="0" applyFont="1" applyFill="1"/>
    <xf numFmtId="0" fontId="3" fillId="2" borderId="1" xfId="0" applyFont="1" applyFill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justify" vertical="center" wrapText="1"/>
    </xf>
    <xf numFmtId="4" fontId="7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2" fontId="8" fillId="2" borderId="1" xfId="0" applyNumberFormat="1" applyFont="1" applyFill="1" applyBorder="1" applyAlignment="1">
      <alignment horizontal="justify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wrapText="1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right" vertical="center"/>
    </xf>
    <xf numFmtId="0" fontId="1" fillId="3" borderId="0" xfId="0" applyFont="1" applyFill="1"/>
    <xf numFmtId="0" fontId="6" fillId="0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4" fontId="10" fillId="3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tabSelected="1" workbookViewId="0">
      <selection activeCell="G13" sqref="G13"/>
    </sheetView>
  </sheetViews>
  <sheetFormatPr defaultRowHeight="16.5" customHeight="1" x14ac:dyDescent="0.3"/>
  <cols>
    <col min="1" max="1" width="27.5703125" style="1" customWidth="1"/>
    <col min="2" max="2" width="46.28515625" style="5" customWidth="1"/>
    <col min="3" max="4" width="19.42578125" style="4" customWidth="1"/>
    <col min="5" max="256" width="9.140625" style="1"/>
    <col min="257" max="257" width="27.5703125" style="1" customWidth="1"/>
    <col min="258" max="258" width="46.28515625" style="1" customWidth="1"/>
    <col min="259" max="260" width="19.42578125" style="1" customWidth="1"/>
    <col min="261" max="512" width="9.140625" style="1"/>
    <col min="513" max="513" width="27.5703125" style="1" customWidth="1"/>
    <col min="514" max="514" width="46.28515625" style="1" customWidth="1"/>
    <col min="515" max="516" width="19.42578125" style="1" customWidth="1"/>
    <col min="517" max="768" width="9.140625" style="1"/>
    <col min="769" max="769" width="27.5703125" style="1" customWidth="1"/>
    <col min="770" max="770" width="46.28515625" style="1" customWidth="1"/>
    <col min="771" max="772" width="19.42578125" style="1" customWidth="1"/>
    <col min="773" max="1024" width="9.140625" style="1"/>
    <col min="1025" max="1025" width="27.5703125" style="1" customWidth="1"/>
    <col min="1026" max="1026" width="46.28515625" style="1" customWidth="1"/>
    <col min="1027" max="1028" width="19.42578125" style="1" customWidth="1"/>
    <col min="1029" max="1280" width="9.140625" style="1"/>
    <col min="1281" max="1281" width="27.5703125" style="1" customWidth="1"/>
    <col min="1282" max="1282" width="46.28515625" style="1" customWidth="1"/>
    <col min="1283" max="1284" width="19.42578125" style="1" customWidth="1"/>
    <col min="1285" max="1536" width="9.140625" style="1"/>
    <col min="1537" max="1537" width="27.5703125" style="1" customWidth="1"/>
    <col min="1538" max="1538" width="46.28515625" style="1" customWidth="1"/>
    <col min="1539" max="1540" width="19.42578125" style="1" customWidth="1"/>
    <col min="1541" max="1792" width="9.140625" style="1"/>
    <col min="1793" max="1793" width="27.5703125" style="1" customWidth="1"/>
    <col min="1794" max="1794" width="46.28515625" style="1" customWidth="1"/>
    <col min="1795" max="1796" width="19.42578125" style="1" customWidth="1"/>
    <col min="1797" max="2048" width="9.140625" style="1"/>
    <col min="2049" max="2049" width="27.5703125" style="1" customWidth="1"/>
    <col min="2050" max="2050" width="46.28515625" style="1" customWidth="1"/>
    <col min="2051" max="2052" width="19.42578125" style="1" customWidth="1"/>
    <col min="2053" max="2304" width="9.140625" style="1"/>
    <col min="2305" max="2305" width="27.5703125" style="1" customWidth="1"/>
    <col min="2306" max="2306" width="46.28515625" style="1" customWidth="1"/>
    <col min="2307" max="2308" width="19.42578125" style="1" customWidth="1"/>
    <col min="2309" max="2560" width="9.140625" style="1"/>
    <col min="2561" max="2561" width="27.5703125" style="1" customWidth="1"/>
    <col min="2562" max="2562" width="46.28515625" style="1" customWidth="1"/>
    <col min="2563" max="2564" width="19.42578125" style="1" customWidth="1"/>
    <col min="2565" max="2816" width="9.140625" style="1"/>
    <col min="2817" max="2817" width="27.5703125" style="1" customWidth="1"/>
    <col min="2818" max="2818" width="46.28515625" style="1" customWidth="1"/>
    <col min="2819" max="2820" width="19.42578125" style="1" customWidth="1"/>
    <col min="2821" max="3072" width="9.140625" style="1"/>
    <col min="3073" max="3073" width="27.5703125" style="1" customWidth="1"/>
    <col min="3074" max="3074" width="46.28515625" style="1" customWidth="1"/>
    <col min="3075" max="3076" width="19.42578125" style="1" customWidth="1"/>
    <col min="3077" max="3328" width="9.140625" style="1"/>
    <col min="3329" max="3329" width="27.5703125" style="1" customWidth="1"/>
    <col min="3330" max="3330" width="46.28515625" style="1" customWidth="1"/>
    <col min="3331" max="3332" width="19.42578125" style="1" customWidth="1"/>
    <col min="3333" max="3584" width="9.140625" style="1"/>
    <col min="3585" max="3585" width="27.5703125" style="1" customWidth="1"/>
    <col min="3586" max="3586" width="46.28515625" style="1" customWidth="1"/>
    <col min="3587" max="3588" width="19.42578125" style="1" customWidth="1"/>
    <col min="3589" max="3840" width="9.140625" style="1"/>
    <col min="3841" max="3841" width="27.5703125" style="1" customWidth="1"/>
    <col min="3842" max="3842" width="46.28515625" style="1" customWidth="1"/>
    <col min="3843" max="3844" width="19.42578125" style="1" customWidth="1"/>
    <col min="3845" max="4096" width="9.140625" style="1"/>
    <col min="4097" max="4097" width="27.5703125" style="1" customWidth="1"/>
    <col min="4098" max="4098" width="46.28515625" style="1" customWidth="1"/>
    <col min="4099" max="4100" width="19.42578125" style="1" customWidth="1"/>
    <col min="4101" max="4352" width="9.140625" style="1"/>
    <col min="4353" max="4353" width="27.5703125" style="1" customWidth="1"/>
    <col min="4354" max="4354" width="46.28515625" style="1" customWidth="1"/>
    <col min="4355" max="4356" width="19.42578125" style="1" customWidth="1"/>
    <col min="4357" max="4608" width="9.140625" style="1"/>
    <col min="4609" max="4609" width="27.5703125" style="1" customWidth="1"/>
    <col min="4610" max="4610" width="46.28515625" style="1" customWidth="1"/>
    <col min="4611" max="4612" width="19.42578125" style="1" customWidth="1"/>
    <col min="4613" max="4864" width="9.140625" style="1"/>
    <col min="4865" max="4865" width="27.5703125" style="1" customWidth="1"/>
    <col min="4866" max="4866" width="46.28515625" style="1" customWidth="1"/>
    <col min="4867" max="4868" width="19.42578125" style="1" customWidth="1"/>
    <col min="4869" max="5120" width="9.140625" style="1"/>
    <col min="5121" max="5121" width="27.5703125" style="1" customWidth="1"/>
    <col min="5122" max="5122" width="46.28515625" style="1" customWidth="1"/>
    <col min="5123" max="5124" width="19.42578125" style="1" customWidth="1"/>
    <col min="5125" max="5376" width="9.140625" style="1"/>
    <col min="5377" max="5377" width="27.5703125" style="1" customWidth="1"/>
    <col min="5378" max="5378" width="46.28515625" style="1" customWidth="1"/>
    <col min="5379" max="5380" width="19.42578125" style="1" customWidth="1"/>
    <col min="5381" max="5632" width="9.140625" style="1"/>
    <col min="5633" max="5633" width="27.5703125" style="1" customWidth="1"/>
    <col min="5634" max="5634" width="46.28515625" style="1" customWidth="1"/>
    <col min="5635" max="5636" width="19.42578125" style="1" customWidth="1"/>
    <col min="5637" max="5888" width="9.140625" style="1"/>
    <col min="5889" max="5889" width="27.5703125" style="1" customWidth="1"/>
    <col min="5890" max="5890" width="46.28515625" style="1" customWidth="1"/>
    <col min="5891" max="5892" width="19.42578125" style="1" customWidth="1"/>
    <col min="5893" max="6144" width="9.140625" style="1"/>
    <col min="6145" max="6145" width="27.5703125" style="1" customWidth="1"/>
    <col min="6146" max="6146" width="46.28515625" style="1" customWidth="1"/>
    <col min="6147" max="6148" width="19.42578125" style="1" customWidth="1"/>
    <col min="6149" max="6400" width="9.140625" style="1"/>
    <col min="6401" max="6401" width="27.5703125" style="1" customWidth="1"/>
    <col min="6402" max="6402" width="46.28515625" style="1" customWidth="1"/>
    <col min="6403" max="6404" width="19.42578125" style="1" customWidth="1"/>
    <col min="6405" max="6656" width="9.140625" style="1"/>
    <col min="6657" max="6657" width="27.5703125" style="1" customWidth="1"/>
    <col min="6658" max="6658" width="46.28515625" style="1" customWidth="1"/>
    <col min="6659" max="6660" width="19.42578125" style="1" customWidth="1"/>
    <col min="6661" max="6912" width="9.140625" style="1"/>
    <col min="6913" max="6913" width="27.5703125" style="1" customWidth="1"/>
    <col min="6914" max="6914" width="46.28515625" style="1" customWidth="1"/>
    <col min="6915" max="6916" width="19.42578125" style="1" customWidth="1"/>
    <col min="6917" max="7168" width="9.140625" style="1"/>
    <col min="7169" max="7169" width="27.5703125" style="1" customWidth="1"/>
    <col min="7170" max="7170" width="46.28515625" style="1" customWidth="1"/>
    <col min="7171" max="7172" width="19.42578125" style="1" customWidth="1"/>
    <col min="7173" max="7424" width="9.140625" style="1"/>
    <col min="7425" max="7425" width="27.5703125" style="1" customWidth="1"/>
    <col min="7426" max="7426" width="46.28515625" style="1" customWidth="1"/>
    <col min="7427" max="7428" width="19.42578125" style="1" customWidth="1"/>
    <col min="7429" max="7680" width="9.140625" style="1"/>
    <col min="7681" max="7681" width="27.5703125" style="1" customWidth="1"/>
    <col min="7682" max="7682" width="46.28515625" style="1" customWidth="1"/>
    <col min="7683" max="7684" width="19.42578125" style="1" customWidth="1"/>
    <col min="7685" max="7936" width="9.140625" style="1"/>
    <col min="7937" max="7937" width="27.5703125" style="1" customWidth="1"/>
    <col min="7938" max="7938" width="46.28515625" style="1" customWidth="1"/>
    <col min="7939" max="7940" width="19.42578125" style="1" customWidth="1"/>
    <col min="7941" max="8192" width="9.140625" style="1"/>
    <col min="8193" max="8193" width="27.5703125" style="1" customWidth="1"/>
    <col min="8194" max="8194" width="46.28515625" style="1" customWidth="1"/>
    <col min="8195" max="8196" width="19.42578125" style="1" customWidth="1"/>
    <col min="8197" max="8448" width="9.140625" style="1"/>
    <col min="8449" max="8449" width="27.5703125" style="1" customWidth="1"/>
    <col min="8450" max="8450" width="46.28515625" style="1" customWidth="1"/>
    <col min="8451" max="8452" width="19.42578125" style="1" customWidth="1"/>
    <col min="8453" max="8704" width="9.140625" style="1"/>
    <col min="8705" max="8705" width="27.5703125" style="1" customWidth="1"/>
    <col min="8706" max="8706" width="46.28515625" style="1" customWidth="1"/>
    <col min="8707" max="8708" width="19.42578125" style="1" customWidth="1"/>
    <col min="8709" max="8960" width="9.140625" style="1"/>
    <col min="8961" max="8961" width="27.5703125" style="1" customWidth="1"/>
    <col min="8962" max="8962" width="46.28515625" style="1" customWidth="1"/>
    <col min="8963" max="8964" width="19.42578125" style="1" customWidth="1"/>
    <col min="8965" max="9216" width="9.140625" style="1"/>
    <col min="9217" max="9217" width="27.5703125" style="1" customWidth="1"/>
    <col min="9218" max="9218" width="46.28515625" style="1" customWidth="1"/>
    <col min="9219" max="9220" width="19.42578125" style="1" customWidth="1"/>
    <col min="9221" max="9472" width="9.140625" style="1"/>
    <col min="9473" max="9473" width="27.5703125" style="1" customWidth="1"/>
    <col min="9474" max="9474" width="46.28515625" style="1" customWidth="1"/>
    <col min="9475" max="9476" width="19.42578125" style="1" customWidth="1"/>
    <col min="9477" max="9728" width="9.140625" style="1"/>
    <col min="9729" max="9729" width="27.5703125" style="1" customWidth="1"/>
    <col min="9730" max="9730" width="46.28515625" style="1" customWidth="1"/>
    <col min="9731" max="9732" width="19.42578125" style="1" customWidth="1"/>
    <col min="9733" max="9984" width="9.140625" style="1"/>
    <col min="9985" max="9985" width="27.5703125" style="1" customWidth="1"/>
    <col min="9986" max="9986" width="46.28515625" style="1" customWidth="1"/>
    <col min="9987" max="9988" width="19.42578125" style="1" customWidth="1"/>
    <col min="9989" max="10240" width="9.140625" style="1"/>
    <col min="10241" max="10241" width="27.5703125" style="1" customWidth="1"/>
    <col min="10242" max="10242" width="46.28515625" style="1" customWidth="1"/>
    <col min="10243" max="10244" width="19.42578125" style="1" customWidth="1"/>
    <col min="10245" max="10496" width="9.140625" style="1"/>
    <col min="10497" max="10497" width="27.5703125" style="1" customWidth="1"/>
    <col min="10498" max="10498" width="46.28515625" style="1" customWidth="1"/>
    <col min="10499" max="10500" width="19.42578125" style="1" customWidth="1"/>
    <col min="10501" max="10752" width="9.140625" style="1"/>
    <col min="10753" max="10753" width="27.5703125" style="1" customWidth="1"/>
    <col min="10754" max="10754" width="46.28515625" style="1" customWidth="1"/>
    <col min="10755" max="10756" width="19.42578125" style="1" customWidth="1"/>
    <col min="10757" max="11008" width="9.140625" style="1"/>
    <col min="11009" max="11009" width="27.5703125" style="1" customWidth="1"/>
    <col min="11010" max="11010" width="46.28515625" style="1" customWidth="1"/>
    <col min="11011" max="11012" width="19.42578125" style="1" customWidth="1"/>
    <col min="11013" max="11264" width="9.140625" style="1"/>
    <col min="11265" max="11265" width="27.5703125" style="1" customWidth="1"/>
    <col min="11266" max="11266" width="46.28515625" style="1" customWidth="1"/>
    <col min="11267" max="11268" width="19.42578125" style="1" customWidth="1"/>
    <col min="11269" max="11520" width="9.140625" style="1"/>
    <col min="11521" max="11521" width="27.5703125" style="1" customWidth="1"/>
    <col min="11522" max="11522" width="46.28515625" style="1" customWidth="1"/>
    <col min="11523" max="11524" width="19.42578125" style="1" customWidth="1"/>
    <col min="11525" max="11776" width="9.140625" style="1"/>
    <col min="11777" max="11777" width="27.5703125" style="1" customWidth="1"/>
    <col min="11778" max="11778" width="46.28515625" style="1" customWidth="1"/>
    <col min="11779" max="11780" width="19.42578125" style="1" customWidth="1"/>
    <col min="11781" max="12032" width="9.140625" style="1"/>
    <col min="12033" max="12033" width="27.5703125" style="1" customWidth="1"/>
    <col min="12034" max="12034" width="46.28515625" style="1" customWidth="1"/>
    <col min="12035" max="12036" width="19.42578125" style="1" customWidth="1"/>
    <col min="12037" max="12288" width="9.140625" style="1"/>
    <col min="12289" max="12289" width="27.5703125" style="1" customWidth="1"/>
    <col min="12290" max="12290" width="46.28515625" style="1" customWidth="1"/>
    <col min="12291" max="12292" width="19.42578125" style="1" customWidth="1"/>
    <col min="12293" max="12544" width="9.140625" style="1"/>
    <col min="12545" max="12545" width="27.5703125" style="1" customWidth="1"/>
    <col min="12546" max="12546" width="46.28515625" style="1" customWidth="1"/>
    <col min="12547" max="12548" width="19.42578125" style="1" customWidth="1"/>
    <col min="12549" max="12800" width="9.140625" style="1"/>
    <col min="12801" max="12801" width="27.5703125" style="1" customWidth="1"/>
    <col min="12802" max="12802" width="46.28515625" style="1" customWidth="1"/>
    <col min="12803" max="12804" width="19.42578125" style="1" customWidth="1"/>
    <col min="12805" max="13056" width="9.140625" style="1"/>
    <col min="13057" max="13057" width="27.5703125" style="1" customWidth="1"/>
    <col min="13058" max="13058" width="46.28515625" style="1" customWidth="1"/>
    <col min="13059" max="13060" width="19.42578125" style="1" customWidth="1"/>
    <col min="13061" max="13312" width="9.140625" style="1"/>
    <col min="13313" max="13313" width="27.5703125" style="1" customWidth="1"/>
    <col min="13314" max="13314" width="46.28515625" style="1" customWidth="1"/>
    <col min="13315" max="13316" width="19.42578125" style="1" customWidth="1"/>
    <col min="13317" max="13568" width="9.140625" style="1"/>
    <col min="13569" max="13569" width="27.5703125" style="1" customWidth="1"/>
    <col min="13570" max="13570" width="46.28515625" style="1" customWidth="1"/>
    <col min="13571" max="13572" width="19.42578125" style="1" customWidth="1"/>
    <col min="13573" max="13824" width="9.140625" style="1"/>
    <col min="13825" max="13825" width="27.5703125" style="1" customWidth="1"/>
    <col min="13826" max="13826" width="46.28515625" style="1" customWidth="1"/>
    <col min="13827" max="13828" width="19.42578125" style="1" customWidth="1"/>
    <col min="13829" max="14080" width="9.140625" style="1"/>
    <col min="14081" max="14081" width="27.5703125" style="1" customWidth="1"/>
    <col min="14082" max="14082" width="46.28515625" style="1" customWidth="1"/>
    <col min="14083" max="14084" width="19.42578125" style="1" customWidth="1"/>
    <col min="14085" max="14336" width="9.140625" style="1"/>
    <col min="14337" max="14337" width="27.5703125" style="1" customWidth="1"/>
    <col min="14338" max="14338" width="46.28515625" style="1" customWidth="1"/>
    <col min="14339" max="14340" width="19.42578125" style="1" customWidth="1"/>
    <col min="14341" max="14592" width="9.140625" style="1"/>
    <col min="14593" max="14593" width="27.5703125" style="1" customWidth="1"/>
    <col min="14594" max="14594" width="46.28515625" style="1" customWidth="1"/>
    <col min="14595" max="14596" width="19.42578125" style="1" customWidth="1"/>
    <col min="14597" max="14848" width="9.140625" style="1"/>
    <col min="14849" max="14849" width="27.5703125" style="1" customWidth="1"/>
    <col min="14850" max="14850" width="46.28515625" style="1" customWidth="1"/>
    <col min="14851" max="14852" width="19.42578125" style="1" customWidth="1"/>
    <col min="14853" max="15104" width="9.140625" style="1"/>
    <col min="15105" max="15105" width="27.5703125" style="1" customWidth="1"/>
    <col min="15106" max="15106" width="46.28515625" style="1" customWidth="1"/>
    <col min="15107" max="15108" width="19.42578125" style="1" customWidth="1"/>
    <col min="15109" max="15360" width="9.140625" style="1"/>
    <col min="15361" max="15361" width="27.5703125" style="1" customWidth="1"/>
    <col min="15362" max="15362" width="46.28515625" style="1" customWidth="1"/>
    <col min="15363" max="15364" width="19.42578125" style="1" customWidth="1"/>
    <col min="15365" max="15616" width="9.140625" style="1"/>
    <col min="15617" max="15617" width="27.5703125" style="1" customWidth="1"/>
    <col min="15618" max="15618" width="46.28515625" style="1" customWidth="1"/>
    <col min="15619" max="15620" width="19.42578125" style="1" customWidth="1"/>
    <col min="15621" max="15872" width="9.140625" style="1"/>
    <col min="15873" max="15873" width="27.5703125" style="1" customWidth="1"/>
    <col min="15874" max="15874" width="46.28515625" style="1" customWidth="1"/>
    <col min="15875" max="15876" width="19.42578125" style="1" customWidth="1"/>
    <col min="15877" max="16128" width="9.140625" style="1"/>
    <col min="16129" max="16129" width="27.5703125" style="1" customWidth="1"/>
    <col min="16130" max="16130" width="46.28515625" style="1" customWidth="1"/>
    <col min="16131" max="16132" width="19.42578125" style="1" customWidth="1"/>
    <col min="16133" max="16384" width="9.140625" style="1"/>
  </cols>
  <sheetData>
    <row r="1" spans="1:4" ht="16.5" customHeight="1" x14ac:dyDescent="0.3">
      <c r="B1" s="73" t="s">
        <v>0</v>
      </c>
      <c r="C1" s="73"/>
      <c r="D1" s="73"/>
    </row>
    <row r="2" spans="1:4" ht="16.5" customHeight="1" x14ac:dyDescent="0.3">
      <c r="A2" s="2"/>
      <c r="B2" s="73" t="s">
        <v>1</v>
      </c>
      <c r="C2" s="73"/>
      <c r="D2" s="73"/>
    </row>
    <row r="3" spans="1:4" ht="16.5" customHeight="1" x14ac:dyDescent="0.3">
      <c r="A3" s="2"/>
      <c r="B3" s="73" t="s">
        <v>2</v>
      </c>
      <c r="C3" s="73"/>
      <c r="D3" s="73"/>
    </row>
    <row r="4" spans="1:4" ht="16.5" customHeight="1" x14ac:dyDescent="0.3">
      <c r="B4" s="3"/>
    </row>
    <row r="5" spans="1:4" ht="36.75" customHeight="1" x14ac:dyDescent="0.3">
      <c r="A5" s="74" t="s">
        <v>3</v>
      </c>
      <c r="B5" s="74"/>
      <c r="C5" s="74"/>
      <c r="D5" s="74"/>
    </row>
    <row r="6" spans="1:4" ht="16.5" customHeight="1" x14ac:dyDescent="0.3">
      <c r="C6" s="6"/>
      <c r="D6" s="6" t="s">
        <v>4</v>
      </c>
    </row>
    <row r="7" spans="1:4" ht="56.25" customHeight="1" x14ac:dyDescent="0.3">
      <c r="A7" s="7" t="s">
        <v>5</v>
      </c>
      <c r="B7" s="8" t="s">
        <v>6</v>
      </c>
      <c r="C7" s="7" t="s">
        <v>7</v>
      </c>
      <c r="D7" s="7" t="s">
        <v>8</v>
      </c>
    </row>
    <row r="8" spans="1:4" ht="18.75" x14ac:dyDescent="0.3">
      <c r="A8" s="9">
        <v>1</v>
      </c>
      <c r="B8" s="9">
        <v>2</v>
      </c>
      <c r="C8" s="9">
        <v>3</v>
      </c>
      <c r="D8" s="9">
        <v>3</v>
      </c>
    </row>
    <row r="9" spans="1:4" ht="31.5" x14ac:dyDescent="0.3">
      <c r="A9" s="10" t="s">
        <v>9</v>
      </c>
      <c r="B9" s="11" t="s">
        <v>10</v>
      </c>
      <c r="C9" s="12">
        <f>C10+C50</f>
        <v>953897739.49000001</v>
      </c>
      <c r="D9" s="12">
        <f>D10+D50</f>
        <v>988899575.87</v>
      </c>
    </row>
    <row r="10" spans="1:4" ht="18.75" x14ac:dyDescent="0.3">
      <c r="A10" s="10"/>
      <c r="B10" s="13" t="s">
        <v>11</v>
      </c>
      <c r="C10" s="14">
        <f>C12+C24+C37+C45+C18</f>
        <v>827122645</v>
      </c>
      <c r="D10" s="14">
        <f>D12+D24+D37+D45+D18</f>
        <v>858401655</v>
      </c>
    </row>
    <row r="11" spans="1:4" ht="18.75" x14ac:dyDescent="0.3">
      <c r="A11" s="10"/>
      <c r="B11" s="13" t="s">
        <v>12</v>
      </c>
      <c r="C11" s="12"/>
      <c r="D11" s="12"/>
    </row>
    <row r="12" spans="1:4" ht="19.5" customHeight="1" x14ac:dyDescent="0.3">
      <c r="A12" s="15" t="s">
        <v>13</v>
      </c>
      <c r="B12" s="16" t="s">
        <v>14</v>
      </c>
      <c r="C12" s="17">
        <f>C13</f>
        <v>737928000</v>
      </c>
      <c r="D12" s="17">
        <f>D13</f>
        <v>767411000</v>
      </c>
    </row>
    <row r="13" spans="1:4" ht="18.75" customHeight="1" x14ac:dyDescent="0.3">
      <c r="A13" s="18" t="s">
        <v>15</v>
      </c>
      <c r="B13" s="19" t="s">
        <v>16</v>
      </c>
      <c r="C13" s="20">
        <f>C14+C15+C16+C17</f>
        <v>737928000</v>
      </c>
      <c r="D13" s="20">
        <f>D14+D15+D16+D17</f>
        <v>767411000</v>
      </c>
    </row>
    <row r="14" spans="1:4" ht="102" customHeight="1" x14ac:dyDescent="0.3">
      <c r="A14" s="21" t="s">
        <v>17</v>
      </c>
      <c r="B14" s="22" t="s">
        <v>18</v>
      </c>
      <c r="C14" s="23">
        <v>736247000</v>
      </c>
      <c r="D14" s="23">
        <v>765697000</v>
      </c>
    </row>
    <row r="15" spans="1:4" ht="139.69999999999999" customHeight="1" x14ac:dyDescent="0.3">
      <c r="A15" s="21" t="s">
        <v>19</v>
      </c>
      <c r="B15" s="22" t="s">
        <v>20</v>
      </c>
      <c r="C15" s="23">
        <v>589000</v>
      </c>
      <c r="D15" s="23">
        <v>600000</v>
      </c>
    </row>
    <row r="16" spans="1:4" ht="68.25" customHeight="1" x14ac:dyDescent="0.3">
      <c r="A16" s="21" t="s">
        <v>21</v>
      </c>
      <c r="B16" s="22" t="s">
        <v>22</v>
      </c>
      <c r="C16" s="23">
        <v>1092000</v>
      </c>
      <c r="D16" s="23">
        <v>1114000</v>
      </c>
    </row>
    <row r="17" spans="1:4" ht="106.5" hidden="1" customHeight="1" x14ac:dyDescent="0.3">
      <c r="A17" s="21" t="s">
        <v>23</v>
      </c>
      <c r="B17" s="22" t="s">
        <v>24</v>
      </c>
      <c r="C17" s="23">
        <v>0</v>
      </c>
      <c r="D17" s="23">
        <v>0</v>
      </c>
    </row>
    <row r="18" spans="1:4" ht="50.25" customHeight="1" x14ac:dyDescent="0.3">
      <c r="A18" s="15" t="s">
        <v>25</v>
      </c>
      <c r="B18" s="24" t="s">
        <v>26</v>
      </c>
      <c r="C18" s="17">
        <f>C19</f>
        <v>8252645</v>
      </c>
      <c r="D18" s="17">
        <f>D19</f>
        <v>8669655</v>
      </c>
    </row>
    <row r="19" spans="1:4" ht="47.25" x14ac:dyDescent="0.3">
      <c r="A19" s="18" t="s">
        <v>27</v>
      </c>
      <c r="B19" s="25" t="s">
        <v>28</v>
      </c>
      <c r="C19" s="20">
        <f>C20+C21+C22+C23</f>
        <v>8252645</v>
      </c>
      <c r="D19" s="20">
        <f>D20+D21+D22+D23</f>
        <v>8669655</v>
      </c>
    </row>
    <row r="20" spans="1:4" ht="150" customHeight="1" x14ac:dyDescent="0.3">
      <c r="A20" s="21" t="s">
        <v>29</v>
      </c>
      <c r="B20" s="22" t="s">
        <v>30</v>
      </c>
      <c r="C20" s="23">
        <v>2984637</v>
      </c>
      <c r="D20" s="23">
        <v>3135451</v>
      </c>
    </row>
    <row r="21" spans="1:4" ht="165" customHeight="1" x14ac:dyDescent="0.3">
      <c r="A21" s="21" t="s">
        <v>31</v>
      </c>
      <c r="B21" s="22" t="s">
        <v>32</v>
      </c>
      <c r="C21" s="23">
        <v>19106</v>
      </c>
      <c r="D21" s="23">
        <v>20072</v>
      </c>
    </row>
    <row r="22" spans="1:4" ht="151.5" customHeight="1" x14ac:dyDescent="0.3">
      <c r="A22" s="21" t="s">
        <v>33</v>
      </c>
      <c r="B22" s="22" t="s">
        <v>34</v>
      </c>
      <c r="C22" s="23">
        <v>5248902</v>
      </c>
      <c r="D22" s="23">
        <v>5514132</v>
      </c>
    </row>
    <row r="23" spans="1:4" ht="90" hidden="1" x14ac:dyDescent="0.3">
      <c r="A23" s="21" t="s">
        <v>35</v>
      </c>
      <c r="B23" s="22" t="s">
        <v>36</v>
      </c>
      <c r="C23" s="23"/>
      <c r="D23" s="23"/>
    </row>
    <row r="24" spans="1:4" ht="22.7" customHeight="1" x14ac:dyDescent="0.3">
      <c r="A24" s="15" t="s">
        <v>37</v>
      </c>
      <c r="B24" s="16" t="s">
        <v>38</v>
      </c>
      <c r="C24" s="17">
        <f>C25+C32+C36</f>
        <v>53159000</v>
      </c>
      <c r="D24" s="17">
        <f>D25+D32+D36</f>
        <v>54215000</v>
      </c>
    </row>
    <row r="25" spans="1:4" ht="33.75" customHeight="1" x14ac:dyDescent="0.3">
      <c r="A25" s="18" t="s">
        <v>39</v>
      </c>
      <c r="B25" s="26" t="s">
        <v>40</v>
      </c>
      <c r="C25" s="20">
        <f>C26+C29+C31</f>
        <v>37350000</v>
      </c>
      <c r="D25" s="20">
        <f>D26+D29+D31</f>
        <v>38097000</v>
      </c>
    </row>
    <row r="26" spans="1:4" s="27" customFormat="1" ht="51.75" customHeight="1" x14ac:dyDescent="0.25">
      <c r="A26" s="21" t="s">
        <v>41</v>
      </c>
      <c r="B26" s="22" t="s">
        <v>42</v>
      </c>
      <c r="C26" s="23">
        <f>C27+C28</f>
        <v>20481000</v>
      </c>
      <c r="D26" s="23">
        <f>D27+D28</f>
        <v>20891000</v>
      </c>
    </row>
    <row r="27" spans="1:4" s="27" customFormat="1" ht="51" customHeight="1" x14ac:dyDescent="0.25">
      <c r="A27" s="21" t="s">
        <v>43</v>
      </c>
      <c r="B27" s="22" t="s">
        <v>42</v>
      </c>
      <c r="C27" s="23">
        <v>20480000</v>
      </c>
      <c r="D27" s="23">
        <v>20890000</v>
      </c>
    </row>
    <row r="28" spans="1:4" s="27" customFormat="1" ht="68.25" customHeight="1" x14ac:dyDescent="0.25">
      <c r="A28" s="28" t="s">
        <v>44</v>
      </c>
      <c r="B28" s="22" t="s">
        <v>45</v>
      </c>
      <c r="C28" s="29">
        <v>1000</v>
      </c>
      <c r="D28" s="29">
        <v>1000</v>
      </c>
    </row>
    <row r="29" spans="1:4" s="27" customFormat="1" ht="51" customHeight="1" x14ac:dyDescent="0.25">
      <c r="A29" s="21" t="s">
        <v>46</v>
      </c>
      <c r="B29" s="22" t="s">
        <v>47</v>
      </c>
      <c r="C29" s="23">
        <f>C30</f>
        <v>16859000</v>
      </c>
      <c r="D29" s="23">
        <f>D30</f>
        <v>17196000</v>
      </c>
    </row>
    <row r="30" spans="1:4" s="27" customFormat="1" ht="77.25" customHeight="1" x14ac:dyDescent="0.25">
      <c r="A30" s="21" t="s">
        <v>48</v>
      </c>
      <c r="B30" s="22" t="s">
        <v>49</v>
      </c>
      <c r="C30" s="23">
        <v>16859000</v>
      </c>
      <c r="D30" s="23">
        <v>17196000</v>
      </c>
    </row>
    <row r="31" spans="1:4" s="27" customFormat="1" ht="48.75" customHeight="1" x14ac:dyDescent="0.25">
      <c r="A31" s="30" t="s">
        <v>50</v>
      </c>
      <c r="B31" s="31" t="s">
        <v>51</v>
      </c>
      <c r="C31" s="32">
        <v>10000</v>
      </c>
      <c r="D31" s="32">
        <v>10000</v>
      </c>
    </row>
    <row r="32" spans="1:4" s="33" customFormat="1" ht="33.75" customHeight="1" x14ac:dyDescent="0.3">
      <c r="A32" s="18" t="s">
        <v>52</v>
      </c>
      <c r="B32" s="26" t="s">
        <v>53</v>
      </c>
      <c r="C32" s="20">
        <f>C33+C34</f>
        <v>15049000</v>
      </c>
      <c r="D32" s="20">
        <f>D33+D34</f>
        <v>15350000</v>
      </c>
    </row>
    <row r="33" spans="1:4" s="33" customFormat="1" ht="43.5" customHeight="1" x14ac:dyDescent="0.3">
      <c r="A33" s="21" t="s">
        <v>54</v>
      </c>
      <c r="B33" s="22" t="s">
        <v>55</v>
      </c>
      <c r="C33" s="23">
        <v>15049000</v>
      </c>
      <c r="D33" s="23">
        <v>15350000</v>
      </c>
    </row>
    <row r="34" spans="1:4" s="33" customFormat="1" ht="46.5" hidden="1" customHeight="1" x14ac:dyDescent="0.3">
      <c r="A34" s="21" t="s">
        <v>56</v>
      </c>
      <c r="B34" s="22" t="s">
        <v>57</v>
      </c>
      <c r="C34" s="23">
        <v>0</v>
      </c>
      <c r="D34" s="23">
        <v>0</v>
      </c>
    </row>
    <row r="35" spans="1:4" s="33" customFormat="1" ht="37.5" customHeight="1" x14ac:dyDescent="0.3">
      <c r="A35" s="18" t="s">
        <v>58</v>
      </c>
      <c r="B35" s="26" t="s">
        <v>59</v>
      </c>
      <c r="C35" s="20">
        <f>C36</f>
        <v>760000</v>
      </c>
      <c r="D35" s="20">
        <f>D36</f>
        <v>768000</v>
      </c>
    </row>
    <row r="36" spans="1:4" ht="51.75" customHeight="1" x14ac:dyDescent="0.3">
      <c r="A36" s="21" t="s">
        <v>60</v>
      </c>
      <c r="B36" s="34" t="s">
        <v>61</v>
      </c>
      <c r="C36" s="23">
        <v>760000</v>
      </c>
      <c r="D36" s="23">
        <v>768000</v>
      </c>
    </row>
    <row r="37" spans="1:4" ht="21" customHeight="1" x14ac:dyDescent="0.3">
      <c r="A37" s="15" t="s">
        <v>62</v>
      </c>
      <c r="B37" s="16" t="s">
        <v>63</v>
      </c>
      <c r="C37" s="17">
        <f>C38+C40</f>
        <v>16637000</v>
      </c>
      <c r="D37" s="17">
        <f>D38+D40</f>
        <v>16849000</v>
      </c>
    </row>
    <row r="38" spans="1:4" ht="24.75" customHeight="1" x14ac:dyDescent="0.3">
      <c r="A38" s="18" t="s">
        <v>64</v>
      </c>
      <c r="B38" s="26" t="s">
        <v>65</v>
      </c>
      <c r="C38" s="20">
        <f>C39</f>
        <v>4554000</v>
      </c>
      <c r="D38" s="20">
        <f>D39</f>
        <v>4645000</v>
      </c>
    </row>
    <row r="39" spans="1:4" ht="61.5" customHeight="1" x14ac:dyDescent="0.3">
      <c r="A39" s="21" t="s">
        <v>66</v>
      </c>
      <c r="B39" s="35" t="s">
        <v>67</v>
      </c>
      <c r="C39" s="23">
        <v>4554000</v>
      </c>
      <c r="D39" s="23">
        <v>4645000</v>
      </c>
    </row>
    <row r="40" spans="1:4" ht="22.7" customHeight="1" x14ac:dyDescent="0.3">
      <c r="A40" s="18" t="s">
        <v>68</v>
      </c>
      <c r="B40" s="26" t="s">
        <v>69</v>
      </c>
      <c r="C40" s="20">
        <f>C41+C43</f>
        <v>12083000</v>
      </c>
      <c r="D40" s="20">
        <f>D41+D43</f>
        <v>12204000</v>
      </c>
    </row>
    <row r="41" spans="1:4" ht="18.75" x14ac:dyDescent="0.3">
      <c r="A41" s="21" t="s">
        <v>70</v>
      </c>
      <c r="B41" s="22" t="s">
        <v>71</v>
      </c>
      <c r="C41" s="23">
        <f>C42</f>
        <v>12081000</v>
      </c>
      <c r="D41" s="23">
        <f>D42</f>
        <v>12202000</v>
      </c>
    </row>
    <row r="42" spans="1:4" ht="45" x14ac:dyDescent="0.3">
      <c r="A42" s="21" t="s">
        <v>72</v>
      </c>
      <c r="B42" s="22" t="s">
        <v>73</v>
      </c>
      <c r="C42" s="23">
        <v>12081000</v>
      </c>
      <c r="D42" s="23">
        <v>12202000</v>
      </c>
    </row>
    <row r="43" spans="1:4" ht="18.75" x14ac:dyDescent="0.3">
      <c r="A43" s="21" t="s">
        <v>74</v>
      </c>
      <c r="B43" s="22" t="s">
        <v>75</v>
      </c>
      <c r="C43" s="23">
        <f>C44</f>
        <v>2000</v>
      </c>
      <c r="D43" s="23">
        <f>D44</f>
        <v>2000</v>
      </c>
    </row>
    <row r="44" spans="1:4" ht="50.25" customHeight="1" x14ac:dyDescent="0.3">
      <c r="A44" s="21" t="s">
        <v>76</v>
      </c>
      <c r="B44" s="22" t="s">
        <v>77</v>
      </c>
      <c r="C44" s="23">
        <v>2000</v>
      </c>
      <c r="D44" s="23">
        <v>2000</v>
      </c>
    </row>
    <row r="45" spans="1:4" ht="24.75" customHeight="1" x14ac:dyDescent="0.3">
      <c r="A45" s="15" t="s">
        <v>78</v>
      </c>
      <c r="B45" s="16" t="s">
        <v>79</v>
      </c>
      <c r="C45" s="17">
        <f>C46+C48</f>
        <v>11146000</v>
      </c>
      <c r="D45" s="17">
        <f>D46+D48</f>
        <v>11257000</v>
      </c>
    </row>
    <row r="46" spans="1:4" ht="54" customHeight="1" x14ac:dyDescent="0.3">
      <c r="A46" s="36" t="s">
        <v>80</v>
      </c>
      <c r="B46" s="37" t="s">
        <v>81</v>
      </c>
      <c r="C46" s="38">
        <f>C47</f>
        <v>11126000</v>
      </c>
      <c r="D46" s="38">
        <f>D47</f>
        <v>11237000</v>
      </c>
    </row>
    <row r="47" spans="1:4" ht="66.75" customHeight="1" x14ac:dyDescent="0.3">
      <c r="A47" s="21" t="s">
        <v>82</v>
      </c>
      <c r="B47" s="22" t="s">
        <v>83</v>
      </c>
      <c r="C47" s="23">
        <v>11126000</v>
      </c>
      <c r="D47" s="23">
        <v>11237000</v>
      </c>
    </row>
    <row r="48" spans="1:4" ht="63.75" customHeight="1" x14ac:dyDescent="0.3">
      <c r="A48" s="36" t="s">
        <v>84</v>
      </c>
      <c r="B48" s="37" t="s">
        <v>85</v>
      </c>
      <c r="C48" s="38">
        <f>C49</f>
        <v>20000</v>
      </c>
      <c r="D48" s="38">
        <f>D49</f>
        <v>20000</v>
      </c>
    </row>
    <row r="49" spans="1:4" ht="37.5" customHeight="1" x14ac:dyDescent="0.3">
      <c r="A49" s="21" t="s">
        <v>86</v>
      </c>
      <c r="B49" s="22" t="s">
        <v>87</v>
      </c>
      <c r="C49" s="23">
        <v>20000</v>
      </c>
      <c r="D49" s="23">
        <v>20000</v>
      </c>
    </row>
    <row r="50" spans="1:4" ht="24.75" customHeight="1" x14ac:dyDescent="0.3">
      <c r="A50" s="15"/>
      <c r="B50" s="39" t="s">
        <v>88</v>
      </c>
      <c r="C50" s="40">
        <f>C51+C65+C72+C81+C85</f>
        <v>126775094.49000001</v>
      </c>
      <c r="D50" s="40">
        <f>D51+D65+D72+D81+D85</f>
        <v>130497920.86999999</v>
      </c>
    </row>
    <row r="51" spans="1:4" ht="47.25" x14ac:dyDescent="0.3">
      <c r="A51" s="41" t="s">
        <v>89</v>
      </c>
      <c r="B51" s="42" t="s">
        <v>90</v>
      </c>
      <c r="C51" s="17">
        <f>C52+C59+C62</f>
        <v>106300713.05000001</v>
      </c>
      <c r="D51" s="17">
        <f>D52+D59+D62</f>
        <v>110506699.84999999</v>
      </c>
    </row>
    <row r="52" spans="1:4" ht="142.5" customHeight="1" x14ac:dyDescent="0.3">
      <c r="A52" s="18" t="s">
        <v>91</v>
      </c>
      <c r="B52" s="43" t="s">
        <v>92</v>
      </c>
      <c r="C52" s="20">
        <f>C53+C55+C57</f>
        <v>34230225.689999998</v>
      </c>
      <c r="D52" s="20">
        <f>D53+D55+D57</f>
        <v>35599434.719999999</v>
      </c>
    </row>
    <row r="53" spans="1:4" ht="81.75" customHeight="1" x14ac:dyDescent="0.3">
      <c r="A53" s="21" t="s">
        <v>93</v>
      </c>
      <c r="B53" s="22" t="s">
        <v>94</v>
      </c>
      <c r="C53" s="23">
        <f>C54</f>
        <v>13851858.59</v>
      </c>
      <c r="D53" s="23">
        <f>D54</f>
        <v>14405932.939999999</v>
      </c>
    </row>
    <row r="54" spans="1:4" ht="109.5" customHeight="1" x14ac:dyDescent="0.3">
      <c r="A54" s="21" t="s">
        <v>95</v>
      </c>
      <c r="B54" s="44" t="s">
        <v>96</v>
      </c>
      <c r="C54" s="23">
        <v>13851858.59</v>
      </c>
      <c r="D54" s="23">
        <v>14405932.939999999</v>
      </c>
    </row>
    <row r="55" spans="1:4" ht="113.25" customHeight="1" x14ac:dyDescent="0.3">
      <c r="A55" s="21" t="s">
        <v>97</v>
      </c>
      <c r="B55" s="22" t="s">
        <v>98</v>
      </c>
      <c r="C55" s="23">
        <f>C56</f>
        <v>5521319.8899999997</v>
      </c>
      <c r="D55" s="23">
        <f>D56</f>
        <v>5742172.6799999997</v>
      </c>
    </row>
    <row r="56" spans="1:4" ht="103.7" customHeight="1" x14ac:dyDescent="0.3">
      <c r="A56" s="21" t="s">
        <v>99</v>
      </c>
      <c r="B56" s="44" t="s">
        <v>100</v>
      </c>
      <c r="C56" s="23">
        <v>5521319.8899999997</v>
      </c>
      <c r="D56" s="23">
        <v>5742172.6799999997</v>
      </c>
    </row>
    <row r="57" spans="1:4" ht="58.7" customHeight="1" x14ac:dyDescent="0.3">
      <c r="A57" s="21" t="s">
        <v>101</v>
      </c>
      <c r="B57" s="44" t="s">
        <v>102</v>
      </c>
      <c r="C57" s="23">
        <f>C58</f>
        <v>14857047.210000001</v>
      </c>
      <c r="D57" s="23">
        <f>D58</f>
        <v>15451329.1</v>
      </c>
    </row>
    <row r="58" spans="1:4" ht="48.75" customHeight="1" x14ac:dyDescent="0.3">
      <c r="A58" s="21" t="s">
        <v>103</v>
      </c>
      <c r="B58" s="44" t="s">
        <v>104</v>
      </c>
      <c r="C58" s="23">
        <v>14857047.210000001</v>
      </c>
      <c r="D58" s="23">
        <v>15451329.1</v>
      </c>
    </row>
    <row r="59" spans="1:4" ht="33.75" customHeight="1" x14ac:dyDescent="0.3">
      <c r="A59" s="18" t="s">
        <v>105</v>
      </c>
      <c r="B59" s="25" t="s">
        <v>106</v>
      </c>
      <c r="C59" s="20">
        <f>C60</f>
        <v>1454365.74</v>
      </c>
      <c r="D59" s="20">
        <f>D60</f>
        <v>1514680.55</v>
      </c>
    </row>
    <row r="60" spans="1:4" ht="65.25" customHeight="1" x14ac:dyDescent="0.3">
      <c r="A60" s="21" t="s">
        <v>107</v>
      </c>
      <c r="B60" s="22" t="s">
        <v>108</v>
      </c>
      <c r="C60" s="23">
        <f>C61</f>
        <v>1454365.74</v>
      </c>
      <c r="D60" s="23">
        <f>D61</f>
        <v>1514680.55</v>
      </c>
    </row>
    <row r="61" spans="1:4" ht="81" customHeight="1" x14ac:dyDescent="0.3">
      <c r="A61" s="21" t="s">
        <v>109</v>
      </c>
      <c r="B61" s="45" t="s">
        <v>110</v>
      </c>
      <c r="C61" s="23">
        <v>1454365.74</v>
      </c>
      <c r="D61" s="23">
        <v>1514680.55</v>
      </c>
    </row>
    <row r="62" spans="1:4" ht="128.25" customHeight="1" x14ac:dyDescent="0.3">
      <c r="A62" s="18" t="s">
        <v>111</v>
      </c>
      <c r="B62" s="25" t="s">
        <v>112</v>
      </c>
      <c r="C62" s="20">
        <f>C63</f>
        <v>70616121.620000005</v>
      </c>
      <c r="D62" s="20">
        <f>D63</f>
        <v>73392584.579999998</v>
      </c>
    </row>
    <row r="63" spans="1:4" ht="105" customHeight="1" x14ac:dyDescent="0.3">
      <c r="A63" s="21" t="s">
        <v>113</v>
      </c>
      <c r="B63" s="22" t="s">
        <v>114</v>
      </c>
      <c r="C63" s="23">
        <f>C64</f>
        <v>70616121.620000005</v>
      </c>
      <c r="D63" s="23">
        <f>D64</f>
        <v>73392584.579999998</v>
      </c>
    </row>
    <row r="64" spans="1:4" ht="93.75" customHeight="1" x14ac:dyDescent="0.3">
      <c r="A64" s="21" t="s">
        <v>115</v>
      </c>
      <c r="B64" s="45" t="s">
        <v>116</v>
      </c>
      <c r="C64" s="23">
        <v>70616121.620000005</v>
      </c>
      <c r="D64" s="23">
        <v>73392584.579999998</v>
      </c>
    </row>
    <row r="65" spans="1:4" ht="35.450000000000003" customHeight="1" x14ac:dyDescent="0.3">
      <c r="A65" s="15" t="s">
        <v>117</v>
      </c>
      <c r="B65" s="46" t="s">
        <v>118</v>
      </c>
      <c r="C65" s="17">
        <f>C66</f>
        <v>10253833.35</v>
      </c>
      <c r="D65" s="17">
        <f>D66</f>
        <v>10664166.689999999</v>
      </c>
    </row>
    <row r="66" spans="1:4" ht="35.450000000000003" customHeight="1" x14ac:dyDescent="0.3">
      <c r="A66" s="18" t="s">
        <v>119</v>
      </c>
      <c r="B66" s="47" t="s">
        <v>120</v>
      </c>
      <c r="C66" s="20">
        <f>C67+C68+C69+C70+C71</f>
        <v>10253833.35</v>
      </c>
      <c r="D66" s="20">
        <f>D67+D68+D69+D70+D71</f>
        <v>10664166.689999999</v>
      </c>
    </row>
    <row r="67" spans="1:4" ht="35.450000000000003" customHeight="1" x14ac:dyDescent="0.3">
      <c r="A67" s="21" t="s">
        <v>121</v>
      </c>
      <c r="B67" s="22" t="s">
        <v>122</v>
      </c>
      <c r="C67" s="23">
        <v>3461666.67</v>
      </c>
      <c r="D67" s="23">
        <v>3600166.67</v>
      </c>
    </row>
    <row r="68" spans="1:4" ht="42.75" hidden="1" customHeight="1" x14ac:dyDescent="0.3">
      <c r="A68" s="21" t="s">
        <v>123</v>
      </c>
      <c r="B68" s="22" t="s">
        <v>124</v>
      </c>
      <c r="C68" s="23"/>
      <c r="D68" s="23"/>
    </row>
    <row r="69" spans="1:4" ht="30.75" customHeight="1" x14ac:dyDescent="0.3">
      <c r="A69" s="21" t="s">
        <v>125</v>
      </c>
      <c r="B69" s="22" t="s">
        <v>126</v>
      </c>
      <c r="C69" s="23">
        <v>6127166.6699999999</v>
      </c>
      <c r="D69" s="23">
        <v>6372333.3399999999</v>
      </c>
    </row>
    <row r="70" spans="1:4" ht="33.75" customHeight="1" x14ac:dyDescent="0.3">
      <c r="A70" s="21" t="s">
        <v>127</v>
      </c>
      <c r="B70" s="22" t="s">
        <v>128</v>
      </c>
      <c r="C70" s="23">
        <v>423833.34</v>
      </c>
      <c r="D70" s="23">
        <v>440833.34</v>
      </c>
    </row>
    <row r="71" spans="1:4" ht="33.75" customHeight="1" x14ac:dyDescent="0.3">
      <c r="A71" s="21" t="s">
        <v>129</v>
      </c>
      <c r="B71" s="22" t="s">
        <v>130</v>
      </c>
      <c r="C71" s="23">
        <v>241166.67</v>
      </c>
      <c r="D71" s="23">
        <v>250833.34</v>
      </c>
    </row>
    <row r="72" spans="1:4" ht="39" customHeight="1" x14ac:dyDescent="0.3">
      <c r="A72" s="15" t="s">
        <v>131</v>
      </c>
      <c r="B72" s="46" t="s">
        <v>132</v>
      </c>
      <c r="C72" s="17">
        <f>C76+C73</f>
        <v>1065811.5900000001</v>
      </c>
      <c r="D72" s="17">
        <f>D76+D73</f>
        <v>1083950.8399999999</v>
      </c>
    </row>
    <row r="73" spans="1:4" ht="21" customHeight="1" x14ac:dyDescent="0.3">
      <c r="A73" s="18" t="s">
        <v>133</v>
      </c>
      <c r="B73" s="47" t="s">
        <v>134</v>
      </c>
      <c r="C73" s="20">
        <f>C74</f>
        <v>235970.2</v>
      </c>
      <c r="D73" s="20">
        <f>D74</f>
        <v>237507.53</v>
      </c>
    </row>
    <row r="74" spans="1:4" ht="24.75" customHeight="1" x14ac:dyDescent="0.3">
      <c r="A74" s="21" t="s">
        <v>135</v>
      </c>
      <c r="B74" s="45" t="s">
        <v>136</v>
      </c>
      <c r="C74" s="23">
        <f>C75</f>
        <v>235970.2</v>
      </c>
      <c r="D74" s="23">
        <f>D75</f>
        <v>237507.53</v>
      </c>
    </row>
    <row r="75" spans="1:4" ht="45.75" customHeight="1" x14ac:dyDescent="0.3">
      <c r="A75" s="21" t="s">
        <v>137</v>
      </c>
      <c r="B75" s="45" t="s">
        <v>138</v>
      </c>
      <c r="C75" s="23">
        <v>235970.2</v>
      </c>
      <c r="D75" s="23">
        <v>237507.53</v>
      </c>
    </row>
    <row r="76" spans="1:4" ht="23.25" customHeight="1" x14ac:dyDescent="0.3">
      <c r="A76" s="18" t="s">
        <v>139</v>
      </c>
      <c r="B76" s="47" t="s">
        <v>140</v>
      </c>
      <c r="C76" s="20">
        <f>C79+C77</f>
        <v>829841.39000000013</v>
      </c>
      <c r="D76" s="20">
        <f>D79+D77</f>
        <v>846443.30999999994</v>
      </c>
    </row>
    <row r="77" spans="1:4" ht="48" customHeight="1" x14ac:dyDescent="0.3">
      <c r="A77" s="21" t="s">
        <v>141</v>
      </c>
      <c r="B77" s="45" t="s">
        <v>142</v>
      </c>
      <c r="C77" s="23">
        <f>C78</f>
        <v>293785.08</v>
      </c>
      <c r="D77" s="23">
        <f>D78</f>
        <v>305536.48</v>
      </c>
    </row>
    <row r="78" spans="1:4" ht="48.75" customHeight="1" x14ac:dyDescent="0.3">
      <c r="A78" s="21" t="s">
        <v>143</v>
      </c>
      <c r="B78" s="45" t="s">
        <v>144</v>
      </c>
      <c r="C78" s="23">
        <v>293785.08</v>
      </c>
      <c r="D78" s="23">
        <v>305536.48</v>
      </c>
    </row>
    <row r="79" spans="1:4" ht="33" customHeight="1" x14ac:dyDescent="0.3">
      <c r="A79" s="21" t="s">
        <v>145</v>
      </c>
      <c r="B79" s="45" t="s">
        <v>146</v>
      </c>
      <c r="C79" s="23">
        <f>C80</f>
        <v>536056.31000000006</v>
      </c>
      <c r="D79" s="23">
        <f>D80</f>
        <v>540906.82999999996</v>
      </c>
    </row>
    <row r="80" spans="1:4" ht="36" customHeight="1" x14ac:dyDescent="0.3">
      <c r="A80" s="21" t="s">
        <v>147</v>
      </c>
      <c r="B80" s="45" t="s">
        <v>148</v>
      </c>
      <c r="C80" s="23">
        <v>536056.31000000006</v>
      </c>
      <c r="D80" s="23">
        <v>540906.82999999996</v>
      </c>
    </row>
    <row r="81" spans="1:4" ht="34.5" customHeight="1" x14ac:dyDescent="0.3">
      <c r="A81" s="15" t="s">
        <v>149</v>
      </c>
      <c r="B81" s="46" t="s">
        <v>150</v>
      </c>
      <c r="C81" s="17">
        <f t="shared" ref="C81:D83" si="0">C82</f>
        <v>5076826.91</v>
      </c>
      <c r="D81" s="17">
        <f t="shared" si="0"/>
        <v>4008947.97</v>
      </c>
    </row>
    <row r="82" spans="1:4" ht="133.5" customHeight="1" x14ac:dyDescent="0.3">
      <c r="A82" s="18" t="s">
        <v>151</v>
      </c>
      <c r="B82" s="25" t="s">
        <v>152</v>
      </c>
      <c r="C82" s="20">
        <f t="shared" si="0"/>
        <v>5076826.91</v>
      </c>
      <c r="D82" s="20">
        <f t="shared" si="0"/>
        <v>4008947.97</v>
      </c>
    </row>
    <row r="83" spans="1:4" ht="123" customHeight="1" x14ac:dyDescent="0.3">
      <c r="A83" s="21" t="s">
        <v>153</v>
      </c>
      <c r="B83" s="22" t="s">
        <v>154</v>
      </c>
      <c r="C83" s="23">
        <f t="shared" si="0"/>
        <v>5076826.91</v>
      </c>
      <c r="D83" s="23">
        <f t="shared" si="0"/>
        <v>4008947.97</v>
      </c>
    </row>
    <row r="84" spans="1:4" ht="124.5" customHeight="1" x14ac:dyDescent="0.3">
      <c r="A84" s="21" t="s">
        <v>155</v>
      </c>
      <c r="B84" s="22" t="s">
        <v>156</v>
      </c>
      <c r="C84" s="23">
        <v>5076826.91</v>
      </c>
      <c r="D84" s="23">
        <v>4008947.97</v>
      </c>
    </row>
    <row r="85" spans="1:4" ht="26.45" customHeight="1" x14ac:dyDescent="0.3">
      <c r="A85" s="10" t="s">
        <v>157</v>
      </c>
      <c r="B85" s="48" t="s">
        <v>158</v>
      </c>
      <c r="C85" s="12">
        <f>C86+C89+C94+C96+C101+C102+C99+C98+C90+C92</f>
        <v>4077909.59</v>
      </c>
      <c r="D85" s="12">
        <f>D86+D89+D94+D96+D101+D102+D99+D98+D90+D92</f>
        <v>4234155.5199999996</v>
      </c>
    </row>
    <row r="86" spans="1:4" ht="47.25" customHeight="1" x14ac:dyDescent="0.3">
      <c r="A86" s="49" t="s">
        <v>159</v>
      </c>
      <c r="B86" s="50" t="s">
        <v>160</v>
      </c>
      <c r="C86" s="51">
        <f>C87+C88</f>
        <v>64000</v>
      </c>
      <c r="D86" s="51">
        <f>D87+D88</f>
        <v>65000</v>
      </c>
    </row>
    <row r="87" spans="1:4" ht="96.75" customHeight="1" x14ac:dyDescent="0.3">
      <c r="A87" s="52" t="s">
        <v>161</v>
      </c>
      <c r="B87" s="53" t="s">
        <v>162</v>
      </c>
      <c r="C87" s="54">
        <v>60000</v>
      </c>
      <c r="D87" s="54">
        <v>61000</v>
      </c>
    </row>
    <row r="88" spans="1:4" ht="83.25" customHeight="1" x14ac:dyDescent="0.3">
      <c r="A88" s="52" t="s">
        <v>163</v>
      </c>
      <c r="B88" s="55" t="s">
        <v>164</v>
      </c>
      <c r="C88" s="54">
        <v>4000</v>
      </c>
      <c r="D88" s="54">
        <v>4000</v>
      </c>
    </row>
    <row r="89" spans="1:4" ht="102.75" customHeight="1" x14ac:dyDescent="0.3">
      <c r="A89" s="49" t="s">
        <v>165</v>
      </c>
      <c r="B89" s="50" t="s">
        <v>166</v>
      </c>
      <c r="C89" s="51">
        <v>5000</v>
      </c>
      <c r="D89" s="51">
        <v>5000</v>
      </c>
    </row>
    <row r="90" spans="1:4" ht="94.7" hidden="1" customHeight="1" x14ac:dyDescent="0.3">
      <c r="A90" s="56" t="s">
        <v>167</v>
      </c>
      <c r="B90" s="57" t="s">
        <v>168</v>
      </c>
      <c r="C90" s="58">
        <f>C91</f>
        <v>0</v>
      </c>
      <c r="D90" s="58">
        <f>D91</f>
        <v>0</v>
      </c>
    </row>
    <row r="91" spans="1:4" ht="80.45" hidden="1" customHeight="1" x14ac:dyDescent="0.3">
      <c r="A91" s="30" t="s">
        <v>169</v>
      </c>
      <c r="B91" s="31" t="s">
        <v>170</v>
      </c>
      <c r="C91" s="32">
        <v>0</v>
      </c>
      <c r="D91" s="32">
        <v>0</v>
      </c>
    </row>
    <row r="92" spans="1:4" ht="41.25" hidden="1" customHeight="1" x14ac:dyDescent="0.3">
      <c r="A92" s="49" t="s">
        <v>171</v>
      </c>
      <c r="B92" s="50" t="s">
        <v>172</v>
      </c>
      <c r="C92" s="51">
        <f>C93</f>
        <v>0</v>
      </c>
      <c r="D92" s="51">
        <f>D93</f>
        <v>0</v>
      </c>
    </row>
    <row r="93" spans="1:4" ht="87" hidden="1" customHeight="1" x14ac:dyDescent="0.3">
      <c r="A93" s="52" t="s">
        <v>173</v>
      </c>
      <c r="B93" s="55" t="s">
        <v>174</v>
      </c>
      <c r="C93" s="54"/>
      <c r="D93" s="54"/>
    </row>
    <row r="94" spans="1:4" ht="184.7" hidden="1" customHeight="1" x14ac:dyDescent="0.3">
      <c r="A94" s="49" t="s">
        <v>175</v>
      </c>
      <c r="B94" s="50" t="s">
        <v>176</v>
      </c>
      <c r="C94" s="51">
        <f>C95</f>
        <v>0</v>
      </c>
      <c r="D94" s="51">
        <f>D95</f>
        <v>0</v>
      </c>
    </row>
    <row r="95" spans="1:4" ht="49.7" hidden="1" customHeight="1" x14ac:dyDescent="0.3">
      <c r="A95" s="52" t="s">
        <v>177</v>
      </c>
      <c r="B95" s="55" t="s">
        <v>178</v>
      </c>
      <c r="C95" s="54"/>
      <c r="D95" s="54"/>
    </row>
    <row r="96" spans="1:4" s="59" customFormat="1" ht="87" hidden="1" customHeight="1" x14ac:dyDescent="0.3">
      <c r="A96" s="18" t="s">
        <v>179</v>
      </c>
      <c r="B96" s="25" t="s">
        <v>180</v>
      </c>
      <c r="C96" s="20"/>
      <c r="D96" s="20"/>
    </row>
    <row r="97" spans="1:4" s="59" customFormat="1" ht="48.75" hidden="1" customHeight="1" x14ac:dyDescent="0.3">
      <c r="A97" s="18" t="s">
        <v>181</v>
      </c>
      <c r="B97" s="25" t="s">
        <v>182</v>
      </c>
      <c r="C97" s="20">
        <f>C98</f>
        <v>0</v>
      </c>
      <c r="D97" s="20">
        <f>D98</f>
        <v>0</v>
      </c>
    </row>
    <row r="98" spans="1:4" s="59" customFormat="1" ht="30.75" hidden="1" customHeight="1" x14ac:dyDescent="0.3">
      <c r="A98" s="21" t="s">
        <v>183</v>
      </c>
      <c r="B98" s="22" t="s">
        <v>184</v>
      </c>
      <c r="C98" s="23"/>
      <c r="D98" s="23"/>
    </row>
    <row r="99" spans="1:4" s="59" customFormat="1" ht="95.25" hidden="1" customHeight="1" x14ac:dyDescent="0.3">
      <c r="A99" s="18" t="s">
        <v>185</v>
      </c>
      <c r="B99" s="25" t="s">
        <v>186</v>
      </c>
      <c r="C99" s="20">
        <f>C100</f>
        <v>0</v>
      </c>
      <c r="D99" s="20">
        <f>D100</f>
        <v>0</v>
      </c>
    </row>
    <row r="100" spans="1:4" s="59" customFormat="1" ht="84.75" hidden="1" customHeight="1" x14ac:dyDescent="0.3">
      <c r="A100" s="21" t="s">
        <v>187</v>
      </c>
      <c r="B100" s="22" t="s">
        <v>188</v>
      </c>
      <c r="C100" s="23"/>
      <c r="D100" s="23"/>
    </row>
    <row r="101" spans="1:4" ht="120.75" hidden="1" customHeight="1" x14ac:dyDescent="0.3">
      <c r="A101" s="49" t="s">
        <v>189</v>
      </c>
      <c r="B101" s="50" t="s">
        <v>190</v>
      </c>
      <c r="C101" s="51"/>
      <c r="D101" s="51"/>
    </row>
    <row r="102" spans="1:4" ht="36.75" customHeight="1" x14ac:dyDescent="0.3">
      <c r="A102" s="49" t="s">
        <v>191</v>
      </c>
      <c r="B102" s="50" t="s">
        <v>192</v>
      </c>
      <c r="C102" s="51">
        <f>C103</f>
        <v>4008909.59</v>
      </c>
      <c r="D102" s="51">
        <f>D103</f>
        <v>4164155.52</v>
      </c>
    </row>
    <row r="103" spans="1:4" ht="53.45" customHeight="1" x14ac:dyDescent="0.3">
      <c r="A103" s="52" t="s">
        <v>193</v>
      </c>
      <c r="B103" s="55" t="s">
        <v>194</v>
      </c>
      <c r="C103" s="54">
        <v>4008909.59</v>
      </c>
      <c r="D103" s="54">
        <v>4164155.52</v>
      </c>
    </row>
    <row r="104" spans="1:4" ht="18.75" x14ac:dyDescent="0.3">
      <c r="A104" s="10" t="s">
        <v>195</v>
      </c>
      <c r="B104" s="60" t="s">
        <v>196</v>
      </c>
      <c r="C104" s="12">
        <f>C105</f>
        <v>1529446559.1500001</v>
      </c>
      <c r="D104" s="12">
        <f>D105</f>
        <v>1595525052.3299999</v>
      </c>
    </row>
    <row r="105" spans="1:4" ht="47.25" x14ac:dyDescent="0.3">
      <c r="A105" s="10" t="s">
        <v>197</v>
      </c>
      <c r="B105" s="11" t="s">
        <v>198</v>
      </c>
      <c r="C105" s="14">
        <f>C106+C113+C118</f>
        <v>1529446559.1500001</v>
      </c>
      <c r="D105" s="14">
        <f>D106+D113+D118</f>
        <v>1595525052.3299999</v>
      </c>
    </row>
    <row r="106" spans="1:4" ht="42" customHeight="1" x14ac:dyDescent="0.3">
      <c r="A106" s="10" t="s">
        <v>199</v>
      </c>
      <c r="B106" s="11" t="s">
        <v>200</v>
      </c>
      <c r="C106" s="12">
        <f>C107+C111+C109</f>
        <v>479522000</v>
      </c>
      <c r="D106" s="12">
        <f>D107+D111+D109</f>
        <v>508908000</v>
      </c>
    </row>
    <row r="107" spans="1:4" ht="34.5" hidden="1" customHeight="1" x14ac:dyDescent="0.3">
      <c r="A107" s="49" t="s">
        <v>201</v>
      </c>
      <c r="B107" s="50" t="s">
        <v>202</v>
      </c>
      <c r="C107" s="51">
        <f>C108</f>
        <v>0</v>
      </c>
      <c r="D107" s="51">
        <f>D108</f>
        <v>0</v>
      </c>
    </row>
    <row r="108" spans="1:4" ht="30" hidden="1" x14ac:dyDescent="0.3">
      <c r="A108" s="52" t="s">
        <v>203</v>
      </c>
      <c r="B108" s="55" t="s">
        <v>204</v>
      </c>
      <c r="C108" s="54"/>
      <c r="D108" s="54"/>
    </row>
    <row r="109" spans="1:4" ht="36.75" hidden="1" customHeight="1" x14ac:dyDescent="0.3">
      <c r="A109" s="61" t="s">
        <v>205</v>
      </c>
      <c r="B109" s="62" t="s">
        <v>206</v>
      </c>
      <c r="C109" s="63">
        <f>C110</f>
        <v>0</v>
      </c>
      <c r="D109" s="63">
        <f>D110</f>
        <v>0</v>
      </c>
    </row>
    <row r="110" spans="1:4" ht="44.45" hidden="1" customHeight="1" x14ac:dyDescent="0.3">
      <c r="A110" s="30" t="s">
        <v>207</v>
      </c>
      <c r="B110" s="31" t="s">
        <v>208</v>
      </c>
      <c r="C110" s="32"/>
      <c r="D110" s="32"/>
    </row>
    <row r="111" spans="1:4" ht="63" x14ac:dyDescent="0.3">
      <c r="A111" s="49" t="s">
        <v>209</v>
      </c>
      <c r="B111" s="50" t="s">
        <v>210</v>
      </c>
      <c r="C111" s="51">
        <f>C112</f>
        <v>479522000</v>
      </c>
      <c r="D111" s="51">
        <f>D112</f>
        <v>508908000</v>
      </c>
    </row>
    <row r="112" spans="1:4" ht="60" x14ac:dyDescent="0.3">
      <c r="A112" s="52" t="s">
        <v>211</v>
      </c>
      <c r="B112" s="55" t="s">
        <v>212</v>
      </c>
      <c r="C112" s="54">
        <v>479522000</v>
      </c>
      <c r="D112" s="54">
        <v>508908000</v>
      </c>
    </row>
    <row r="113" spans="1:4" ht="47.25" x14ac:dyDescent="0.3">
      <c r="A113" s="10" t="s">
        <v>213</v>
      </c>
      <c r="B113" s="48" t="s">
        <v>214</v>
      </c>
      <c r="C113" s="12">
        <f>C116</f>
        <v>91317706.049999997</v>
      </c>
      <c r="D113" s="12">
        <f>D116</f>
        <v>91397606.049999997</v>
      </c>
    </row>
    <row r="114" spans="1:4" ht="47.25" hidden="1" x14ac:dyDescent="0.3">
      <c r="A114" s="64" t="s">
        <v>215</v>
      </c>
      <c r="B114" s="65" t="s">
        <v>216</v>
      </c>
      <c r="C114" s="66">
        <f>C115</f>
        <v>0</v>
      </c>
      <c r="D114" s="66">
        <f>D115</f>
        <v>0</v>
      </c>
    </row>
    <row r="115" spans="1:4" ht="45" hidden="1" x14ac:dyDescent="0.3">
      <c r="A115" s="28" t="s">
        <v>217</v>
      </c>
      <c r="B115" s="67" t="s">
        <v>218</v>
      </c>
      <c r="C115" s="29">
        <v>0</v>
      </c>
      <c r="D115" s="29">
        <v>0</v>
      </c>
    </row>
    <row r="116" spans="1:4" ht="21" customHeight="1" x14ac:dyDescent="0.3">
      <c r="A116" s="49" t="s">
        <v>219</v>
      </c>
      <c r="B116" s="68" t="s">
        <v>220</v>
      </c>
      <c r="C116" s="51">
        <f>C117</f>
        <v>91317706.049999997</v>
      </c>
      <c r="D116" s="51">
        <f>D117</f>
        <v>91397606.049999997</v>
      </c>
    </row>
    <row r="117" spans="1:4" ht="23.25" customHeight="1" x14ac:dyDescent="0.3">
      <c r="A117" s="52" t="s">
        <v>221</v>
      </c>
      <c r="B117" s="69" t="s">
        <v>222</v>
      </c>
      <c r="C117" s="54">
        <f>1998800+3537082+16222714.94+69554663+4446.11</f>
        <v>91317706.049999997</v>
      </c>
      <c r="D117" s="54">
        <f>2078700+3537082+16222714.94+69554663+4446.11</f>
        <v>91397606.049999997</v>
      </c>
    </row>
    <row r="118" spans="1:4" ht="39" customHeight="1" x14ac:dyDescent="0.3">
      <c r="A118" s="10" t="s">
        <v>223</v>
      </c>
      <c r="B118" s="48" t="s">
        <v>224</v>
      </c>
      <c r="C118" s="12">
        <f>C119+C121+C123+C125+C127+C129</f>
        <v>958606853.10000002</v>
      </c>
      <c r="D118" s="12">
        <f>D119+D121+D123+D125+D127+D129</f>
        <v>995219446.27999997</v>
      </c>
    </row>
    <row r="119" spans="1:4" ht="48.75" customHeight="1" x14ac:dyDescent="0.3">
      <c r="A119" s="49" t="s">
        <v>225</v>
      </c>
      <c r="B119" s="50" t="s">
        <v>226</v>
      </c>
      <c r="C119" s="70">
        <f>C120</f>
        <v>36117105</v>
      </c>
      <c r="D119" s="70">
        <f>D120</f>
        <v>37173049</v>
      </c>
    </row>
    <row r="120" spans="1:4" ht="47.25" customHeight="1" x14ac:dyDescent="0.3">
      <c r="A120" s="52" t="s">
        <v>227</v>
      </c>
      <c r="B120" s="55" t="s">
        <v>228</v>
      </c>
      <c r="C120" s="54">
        <f>1950000+5850000+211700+811716+6000+17555200+1745100+19300+654300+2018600+12700+628978+34315+4448296+73400+97500</f>
        <v>36117105</v>
      </c>
      <c r="D120" s="54">
        <f>2028000+6084000+219200+844208+6000+18251800+1745100+20100+654300+2018600+13200+628978+35687+4449076+73400+101400</f>
        <v>37173049</v>
      </c>
    </row>
    <row r="121" spans="1:4" ht="66.75" customHeight="1" x14ac:dyDescent="0.3">
      <c r="A121" s="49" t="s">
        <v>229</v>
      </c>
      <c r="B121" s="50" t="s">
        <v>230</v>
      </c>
      <c r="C121" s="70">
        <f>C122</f>
        <v>32619900</v>
      </c>
      <c r="D121" s="70">
        <f>D122</f>
        <v>32619900</v>
      </c>
    </row>
    <row r="122" spans="1:4" ht="60" customHeight="1" x14ac:dyDescent="0.3">
      <c r="A122" s="52" t="s">
        <v>231</v>
      </c>
      <c r="B122" s="55" t="s">
        <v>232</v>
      </c>
      <c r="C122" s="54">
        <v>32619900</v>
      </c>
      <c r="D122" s="54">
        <v>32619900</v>
      </c>
    </row>
    <row r="123" spans="1:4" ht="97.5" customHeight="1" x14ac:dyDescent="0.3">
      <c r="A123" s="49" t="s">
        <v>233</v>
      </c>
      <c r="B123" s="50" t="s">
        <v>234</v>
      </c>
      <c r="C123" s="70">
        <f>C124</f>
        <v>20703900</v>
      </c>
      <c r="D123" s="70">
        <f>D124</f>
        <v>20703900</v>
      </c>
    </row>
    <row r="124" spans="1:4" ht="94.7" customHeight="1" x14ac:dyDescent="0.3">
      <c r="A124" s="52" t="s">
        <v>235</v>
      </c>
      <c r="B124" s="55" t="s">
        <v>236</v>
      </c>
      <c r="C124" s="54">
        <f>20198900+505000</f>
        <v>20703900</v>
      </c>
      <c r="D124" s="54">
        <f>20198900+505000</f>
        <v>20703900</v>
      </c>
    </row>
    <row r="125" spans="1:4" ht="77.25" customHeight="1" x14ac:dyDescent="0.3">
      <c r="A125" s="71" t="s">
        <v>237</v>
      </c>
      <c r="B125" s="72" t="s">
        <v>238</v>
      </c>
      <c r="C125" s="70">
        <f>C126</f>
        <v>6047.1</v>
      </c>
      <c r="D125" s="70">
        <f>D126</f>
        <v>55220.28</v>
      </c>
    </row>
    <row r="126" spans="1:4" ht="78" customHeight="1" x14ac:dyDescent="0.3">
      <c r="A126" s="52" t="s">
        <v>239</v>
      </c>
      <c r="B126" s="55" t="s">
        <v>240</v>
      </c>
      <c r="C126" s="54">
        <v>6047.1</v>
      </c>
      <c r="D126" s="54">
        <v>55220.28</v>
      </c>
    </row>
    <row r="127" spans="1:4" ht="39" customHeight="1" x14ac:dyDescent="0.3">
      <c r="A127" s="49" t="s">
        <v>241</v>
      </c>
      <c r="B127" s="68" t="s">
        <v>242</v>
      </c>
      <c r="C127" s="51">
        <f>C128</f>
        <v>1882701</v>
      </c>
      <c r="D127" s="51">
        <f>D128</f>
        <v>1870077</v>
      </c>
    </row>
    <row r="128" spans="1:4" ht="33.75" customHeight="1" x14ac:dyDescent="0.3">
      <c r="A128" s="52" t="s">
        <v>243</v>
      </c>
      <c r="B128" s="55" t="s">
        <v>244</v>
      </c>
      <c r="C128" s="54">
        <v>1882701</v>
      </c>
      <c r="D128" s="54">
        <v>1870077</v>
      </c>
    </row>
    <row r="129" spans="1:4" ht="24" customHeight="1" x14ac:dyDescent="0.3">
      <c r="A129" s="49" t="s">
        <v>245</v>
      </c>
      <c r="B129" s="68" t="s">
        <v>246</v>
      </c>
      <c r="C129" s="51">
        <f>C130</f>
        <v>867277200</v>
      </c>
      <c r="D129" s="51">
        <f>D130</f>
        <v>902797300</v>
      </c>
    </row>
    <row r="130" spans="1:4" ht="23.25" customHeight="1" x14ac:dyDescent="0.3">
      <c r="A130" s="52" t="s">
        <v>247</v>
      </c>
      <c r="B130" s="55" t="s">
        <v>248</v>
      </c>
      <c r="C130" s="54">
        <v>867277200</v>
      </c>
      <c r="D130" s="54">
        <v>902797300</v>
      </c>
    </row>
    <row r="131" spans="1:4" ht="28.5" customHeight="1" x14ac:dyDescent="0.3">
      <c r="A131" s="75" t="s">
        <v>249</v>
      </c>
      <c r="B131" s="75"/>
      <c r="C131" s="12">
        <f>C9+C104</f>
        <v>2483344298.6400003</v>
      </c>
      <c r="D131" s="12">
        <f>D9+D104</f>
        <v>2584424628.1999998</v>
      </c>
    </row>
  </sheetData>
  <mergeCells count="5">
    <mergeCell ref="B1:D1"/>
    <mergeCell ref="B2:D2"/>
    <mergeCell ref="B3:D3"/>
    <mergeCell ref="A5:D5"/>
    <mergeCell ref="A131:B1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KomissarovaNI</dc:creator>
  <cp:lastModifiedBy>Полянина Александра Александровна</cp:lastModifiedBy>
  <dcterms:created xsi:type="dcterms:W3CDTF">2019-11-18T12:33:45Z</dcterms:created>
  <dcterms:modified xsi:type="dcterms:W3CDTF">2019-11-19T13:27:26Z</dcterms:modified>
</cp:coreProperties>
</file>