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1 кв" sheetId="1" r:id="rId1"/>
  </sheets>
  <definedNames>
    <definedName name="_xlnm.Print_Titles" localSheetId="0">'1 кв'!$4:$5</definedName>
  </definedNames>
  <calcPr fullCalcOnLoad="1"/>
</workbook>
</file>

<file path=xl/sharedStrings.xml><?xml version="1.0" encoding="utf-8"?>
<sst xmlns="http://schemas.openxmlformats.org/spreadsheetml/2006/main" count="100" uniqueCount="100">
  <si>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</si>
  <si>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</si>
  <si>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</si>
  <si>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</si>
  <si>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</si>
  <si>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</si>
  <si>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</si>
  <si>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</si>
  <si>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</si>
  <si>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</si>
  <si>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</si>
  <si>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Резервный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</si>
  <si>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</si>
  <si>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</si>
  <si>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</si>
  <si>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</si>
  <si>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</si>
  <si>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</si>
  <si>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</si>
  <si>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</si>
  <si>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</si>
  <si>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</si>
  <si>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</si>
  <si>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</si>
  <si>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</si>
  <si>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</si>
  <si>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</si>
  <si>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</si>
  <si>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</si>
  <si>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</si>
  <si>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</si>
  <si>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</si>
  <si>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</si>
  <si>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</si>
  <si>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</si>
  <si>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</si>
  <si>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</si>
  <si>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</si>
  <si>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</si>
  <si>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</si>
  <si>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</si>
  <si>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</si>
  <si>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</si>
  <si>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</si>
  <si>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</si>
  <si>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</si>
  <si>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</si>
  <si>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</si>
  <si>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</si>
  <si>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</si>
  <si>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</si>
  <si>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</si>
  <si>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</si>
  <si>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</si>
  <si>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</si>
  <si>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</si>
  <si>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</si>
  <si>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</si>
  <si>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</si>
  <si>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</si>
  <si>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</si>
  <si>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</si>
  <si>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</si>
  <si>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</si>
  <si>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</si>
  <si>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</si>
  <si>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</si>
  <si>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</si>
  <si>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</si>
  <si>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</si>
  <si>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</si>
  <si>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</si>
  <si>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</si>
  <si>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</si>
  <si>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</si>
  <si>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</si>
  <si>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</si>
  <si>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</si>
  <si>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</si>
  <si>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</si>
  <si>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</si>
  <si>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</si>
  <si>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</si>
  <si>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</si>
  <si>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</si>
  <si>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</si>
  <si>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</si>
  <si>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</si>
  <si>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</si>
  <si>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</si>
  <si>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</si>
  <si>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</si>
  <si>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Отклонение                                                                      (гр.4-гр.3)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</si>
  <si>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</si>
  <si>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</si>
  <si>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</si>
  <si>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</si>
  <si>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Сравнительный анализ исполнения расходной части местного бюджета ЗАТО Александровск за 1 квартал 2019 и 2020 годов</t>
  </si>
  <si>
    <t>Исполнено за                                                    1 квартал                                      2019 года</t>
  </si>
  <si>
    <t>Исполнено за                                                     1 квартал                                     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</si>
</sst>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6" fillId="0" borderId="1" xfId="77" applyNumberFormat="1" applyFont="1" applyProtection="1">
      <alignment vertical="top" wrapText="1"/>
      <protection/>
    </xf>
    <xf numFmtId="4" fontId="2" fillId="0" borderId="0" xfId="0" applyNumberFormat="1" applyFont="1" applyFill="1" applyAlignment="1" applyProtection="1">
      <alignment/>
      <protection locked="0"/>
    </xf>
    <xf numFmtId="0" fontId="47" fillId="13" borderId="11" xfId="54" applyFont="1" applyFill="1" applyBorder="1" applyAlignment="1" applyProtection="1">
      <alignment/>
      <protection locked="0"/>
    </xf>
    <xf numFmtId="0" fontId="47" fillId="13" borderId="12" xfId="54" applyNumberFormat="1" applyFont="1" applyFill="1" applyBorder="1" applyAlignment="1" applyProtection="1">
      <alignment/>
      <protection/>
    </xf>
    <xf numFmtId="4" fontId="47" fillId="13" borderId="1" xfId="57" applyFont="1" applyFill="1" applyProtection="1">
      <alignment horizontal="right" vertical="top" shrinkToFit="1"/>
      <protection/>
    </xf>
    <xf numFmtId="4" fontId="47" fillId="13" borderId="1" xfId="80" applyFont="1" applyFill="1" applyProtection="1">
      <alignment horizontal="right" vertical="top" shrinkToFit="1"/>
      <protection/>
    </xf>
    <xf numFmtId="1" fontId="47" fillId="13" borderId="1" xfId="43" applyNumberFormat="1" applyFont="1" applyFill="1" applyProtection="1">
      <alignment horizontal="center" vertical="top" shrinkToFit="1"/>
      <protection/>
    </xf>
    <xf numFmtId="0" fontId="47" fillId="13" borderId="1" xfId="77" applyNumberFormat="1" applyFont="1" applyFill="1" applyProtection="1">
      <alignment vertical="top" wrapText="1"/>
      <protection/>
    </xf>
    <xf numFmtId="4" fontId="46" fillId="0" borderId="1" xfId="81" applyNumberFormat="1" applyFont="1" applyFill="1" applyProtection="1">
      <alignment horizontal="right" vertical="top" shrinkToFit="1"/>
      <protection/>
    </xf>
    <xf numFmtId="49" fontId="46" fillId="0" borderId="1" xfId="43" applyNumberFormat="1" applyFont="1" applyFill="1" applyProtection="1">
      <alignment horizontal="center" vertical="top" shrinkToFit="1"/>
      <protection/>
    </xf>
    <xf numFmtId="4" fontId="48" fillId="0" borderId="1" xfId="81" applyNumberFormat="1" applyFont="1" applyFill="1" applyProtection="1">
      <alignment horizontal="right" vertical="top" shrinkToFit="1"/>
      <protection/>
    </xf>
    <xf numFmtId="0" fontId="47" fillId="0" borderId="0" xfId="43" applyNumberFormat="1" applyFont="1" applyFill="1" applyBorder="1" applyAlignment="1" applyProtection="1">
      <alignment horizontal="center" vertical="center" wrapText="1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I44" sqref="I44"/>
    </sheetView>
  </sheetViews>
  <sheetFormatPr defaultColWidth="9.140625" defaultRowHeight="15" outlineLevelRow="1"/>
  <cols>
    <col min="1" max="1" width="11.421875" style="2" customWidth="1"/>
    <col min="2" max="2" width="38.00390625" style="2" customWidth="1"/>
    <col min="3" max="3" width="16.421875" style="2" customWidth="1"/>
    <col min="4" max="4" width="20.00390625" style="2" customWidth="1"/>
    <col min="5" max="5" width="16.7109375" style="2" customWidth="1"/>
    <col min="6" max="6" width="13.7109375" style="2" customWidth="1"/>
    <col min="7" max="16384" width="9.140625" style="2" customWidth="1"/>
  </cols>
  <sheetData>
    <row r="2" spans="1:6" ht="34.5" customHeight="1">
      <c r="A2" s="21" t="s">
        <v>97</v>
      </c>
      <c r="B2" s="21"/>
      <c r="C2" s="21"/>
      <c r="D2" s="21"/>
      <c r="E2" s="21"/>
      <c r="F2" s="21"/>
    </row>
    <row r="3" spans="1:6" ht="15.75">
      <c r="A3" s="22" t="s">
        <v>0</v>
      </c>
      <c r="B3" s="22"/>
      <c r="C3" s="22"/>
      <c r="D3" s="22"/>
      <c r="E3" s="22"/>
      <c r="F3" s="22"/>
    </row>
    <row r="4" spans="1:6" ht="52.5" customHeight="1">
      <c r="A4" s="8" t="s">
        <v>86</v>
      </c>
      <c r="B4" s="8" t="s">
        <v>87</v>
      </c>
      <c r="C4" s="8" t="s">
        <v>98</v>
      </c>
      <c r="D4" s="8" t="s">
        <v>99</v>
      </c>
      <c r="E4" s="8" t="s">
        <v>92</v>
      </c>
      <c r="F4" s="8" t="s">
        <v>88</v>
      </c>
    </row>
    <row r="5" spans="1:6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9" customFormat="1" ht="31.5">
      <c r="A6" s="16" t="s">
        <v>2</v>
      </c>
      <c r="B6" s="17" t="s">
        <v>1</v>
      </c>
      <c r="C6" s="15">
        <f>SUM(C7:C13)</f>
        <v>50911204.95999999</v>
      </c>
      <c r="D6" s="15">
        <f>SUM(D7:D13)</f>
        <v>50375793.42</v>
      </c>
      <c r="E6" s="15">
        <f>D6-C6</f>
        <v>-535411.5399999917</v>
      </c>
      <c r="F6" s="15">
        <f>D6/C6*100</f>
        <v>98.94834243184648</v>
      </c>
    </row>
    <row r="7" spans="1:6" ht="63" outlineLevel="1">
      <c r="A7" s="4" t="s">
        <v>4</v>
      </c>
      <c r="B7" s="3" t="s">
        <v>3</v>
      </c>
      <c r="C7" s="20">
        <v>737601.57</v>
      </c>
      <c r="D7" s="20">
        <v>680709.34</v>
      </c>
      <c r="E7" s="5">
        <f>D7-C7</f>
        <v>-56892.22999999998</v>
      </c>
      <c r="F7" s="5">
        <f>D7/C7*100</f>
        <v>92.2868615911433</v>
      </c>
    </row>
    <row r="8" spans="1:6" ht="94.5" outlineLevel="1">
      <c r="A8" s="4" t="s">
        <v>6</v>
      </c>
      <c r="B8" s="3" t="s">
        <v>5</v>
      </c>
      <c r="C8" s="20">
        <v>1526693.26</v>
      </c>
      <c r="D8" s="20">
        <v>1618294.18</v>
      </c>
      <c r="E8" s="5">
        <f aca="true" t="shared" si="0" ref="E8:E13">D8-C8</f>
        <v>91600.91999999993</v>
      </c>
      <c r="F8" s="5">
        <f aca="true" t="shared" si="1" ref="F8:F51">D8/C8*100</f>
        <v>105.99995574749572</v>
      </c>
    </row>
    <row r="9" spans="1:6" ht="110.25" outlineLevel="1">
      <c r="A9" s="4" t="s">
        <v>8</v>
      </c>
      <c r="B9" s="3" t="s">
        <v>7</v>
      </c>
      <c r="C9" s="20">
        <v>17910633.08</v>
      </c>
      <c r="D9" s="20">
        <v>16297523.53</v>
      </c>
      <c r="E9" s="5">
        <f t="shared" si="0"/>
        <v>-1613109.5499999989</v>
      </c>
      <c r="F9" s="5">
        <f t="shared" si="1"/>
        <v>90.99356486845076</v>
      </c>
    </row>
    <row r="10" spans="1:6" ht="15.75" outlineLevel="1">
      <c r="A10" s="4" t="s">
        <v>90</v>
      </c>
      <c r="B10" s="10" t="s">
        <v>91</v>
      </c>
      <c r="C10" s="20">
        <v>0</v>
      </c>
      <c r="D10" s="20">
        <v>0</v>
      </c>
      <c r="E10" s="5">
        <f t="shared" si="0"/>
        <v>0</v>
      </c>
      <c r="F10" s="5" t="e">
        <f t="shared" si="1"/>
        <v>#DIV/0!</v>
      </c>
    </row>
    <row r="11" spans="1:9" ht="78.75" outlineLevel="1">
      <c r="A11" s="4" t="s">
        <v>10</v>
      </c>
      <c r="B11" s="3" t="s">
        <v>9</v>
      </c>
      <c r="C11" s="20">
        <v>378173.22</v>
      </c>
      <c r="D11" s="20">
        <v>697461.22</v>
      </c>
      <c r="E11" s="5">
        <f t="shared" si="0"/>
        <v>319288</v>
      </c>
      <c r="F11" s="5">
        <f t="shared" si="1"/>
        <v>184.42903492743352</v>
      </c>
      <c r="I11" s="2" t="s">
        <v>89</v>
      </c>
    </row>
    <row r="12" spans="1:6" ht="15.75" outlineLevel="1">
      <c r="A12" s="4" t="s">
        <v>12</v>
      </c>
      <c r="B12" s="3" t="s">
        <v>11</v>
      </c>
      <c r="C12" s="20">
        <v>0</v>
      </c>
      <c r="D12" s="20">
        <v>0</v>
      </c>
      <c r="E12" s="5">
        <f t="shared" si="0"/>
        <v>0</v>
      </c>
      <c r="F12" s="5" t="e">
        <f t="shared" si="1"/>
        <v>#DIV/0!</v>
      </c>
    </row>
    <row r="13" spans="1:6" ht="31.5" outlineLevel="1">
      <c r="A13" s="4" t="s">
        <v>14</v>
      </c>
      <c r="B13" s="3" t="s">
        <v>13</v>
      </c>
      <c r="C13" s="20">
        <v>30358103.83</v>
      </c>
      <c r="D13" s="20">
        <v>31081805.15</v>
      </c>
      <c r="E13" s="5">
        <f t="shared" si="0"/>
        <v>723701.3200000003</v>
      </c>
      <c r="F13" s="5">
        <f t="shared" si="1"/>
        <v>102.38388182625833</v>
      </c>
    </row>
    <row r="14" spans="1:6" ht="63">
      <c r="A14" s="16" t="s">
        <v>16</v>
      </c>
      <c r="B14" s="17" t="s">
        <v>15</v>
      </c>
      <c r="C14" s="15">
        <f>SUM(C15:C17)</f>
        <v>9197460.78</v>
      </c>
      <c r="D14" s="15">
        <f>SUM(D15:D17)</f>
        <v>8492390.15</v>
      </c>
      <c r="E14" s="15">
        <f>D14-C14</f>
        <v>-705070.629999999</v>
      </c>
      <c r="F14" s="15">
        <f t="shared" si="1"/>
        <v>92.33407299182852</v>
      </c>
    </row>
    <row r="15" spans="1:6" ht="15.75" outlineLevel="1">
      <c r="A15" s="4" t="s">
        <v>18</v>
      </c>
      <c r="B15" s="3" t="s">
        <v>17</v>
      </c>
      <c r="C15" s="20">
        <v>636054.1</v>
      </c>
      <c r="D15" s="20">
        <v>722280.71</v>
      </c>
      <c r="E15" s="5">
        <f>D15-C15</f>
        <v>86226.60999999999</v>
      </c>
      <c r="F15" s="5">
        <f t="shared" si="1"/>
        <v>113.55648992750773</v>
      </c>
    </row>
    <row r="16" spans="1:6" ht="78.75" outlineLevel="1">
      <c r="A16" s="4" t="s">
        <v>20</v>
      </c>
      <c r="B16" s="3" t="s">
        <v>19</v>
      </c>
      <c r="C16" s="20">
        <v>8561406.68</v>
      </c>
      <c r="D16" s="20">
        <v>7770109.44</v>
      </c>
      <c r="E16" s="5">
        <f aca="true" t="shared" si="2" ref="E16:E51">D16-C16</f>
        <v>-791297.2399999993</v>
      </c>
      <c r="F16" s="5">
        <f t="shared" si="1"/>
        <v>90.75739221863482</v>
      </c>
    </row>
    <row r="17" spans="1:6" ht="47.25" outlineLevel="1">
      <c r="A17" s="4" t="s">
        <v>22</v>
      </c>
      <c r="B17" s="3" t="s">
        <v>21</v>
      </c>
      <c r="C17" s="20">
        <v>0</v>
      </c>
      <c r="D17" s="20">
        <v>0</v>
      </c>
      <c r="E17" s="5">
        <f t="shared" si="2"/>
        <v>0</v>
      </c>
      <c r="F17" s="5" t="e">
        <f t="shared" si="1"/>
        <v>#DIV/0!</v>
      </c>
    </row>
    <row r="18" spans="1:6" ht="31.5">
      <c r="A18" s="16" t="s">
        <v>24</v>
      </c>
      <c r="B18" s="17" t="s">
        <v>23</v>
      </c>
      <c r="C18" s="15">
        <f>SUM(C19:C23)</f>
        <v>32273973.53</v>
      </c>
      <c r="D18" s="15">
        <f>SUM(D19:D23)</f>
        <v>51105062.91</v>
      </c>
      <c r="E18" s="15">
        <f t="shared" si="2"/>
        <v>18831089.379999995</v>
      </c>
      <c r="F18" s="15">
        <f t="shared" si="1"/>
        <v>158.34760124127794</v>
      </c>
    </row>
    <row r="19" spans="1:6" ht="31.5" outlineLevel="1">
      <c r="A19" s="4" t="s">
        <v>26</v>
      </c>
      <c r="B19" s="3" t="s">
        <v>25</v>
      </c>
      <c r="C19" s="20">
        <v>0</v>
      </c>
      <c r="D19" s="20">
        <v>1205998.5</v>
      </c>
      <c r="E19" s="5">
        <f t="shared" si="2"/>
        <v>1205998.5</v>
      </c>
      <c r="F19" s="5" t="e">
        <f t="shared" si="1"/>
        <v>#DIV/0!</v>
      </c>
    </row>
    <row r="20" spans="1:6" ht="15.75" outlineLevel="1">
      <c r="A20" s="4" t="s">
        <v>28</v>
      </c>
      <c r="B20" s="3" t="s">
        <v>27</v>
      </c>
      <c r="C20" s="20">
        <v>8390080.24</v>
      </c>
      <c r="D20" s="20">
        <v>6616669.28</v>
      </c>
      <c r="E20" s="5">
        <f t="shared" si="2"/>
        <v>-1773410.96</v>
      </c>
      <c r="F20" s="5">
        <f t="shared" si="1"/>
        <v>78.86300357957006</v>
      </c>
    </row>
    <row r="21" spans="1:6" ht="31.5" outlineLevel="1">
      <c r="A21" s="4" t="s">
        <v>30</v>
      </c>
      <c r="B21" s="3" t="s">
        <v>29</v>
      </c>
      <c r="C21" s="20">
        <v>16414427.82</v>
      </c>
      <c r="D21" s="20">
        <v>36642309.16</v>
      </c>
      <c r="E21" s="5">
        <f t="shared" si="2"/>
        <v>20227881.339999996</v>
      </c>
      <c r="F21" s="5">
        <f t="shared" si="1"/>
        <v>223.23232683964486</v>
      </c>
    </row>
    <row r="22" spans="1:6" ht="15.75" outlineLevel="1">
      <c r="A22" s="4" t="s">
        <v>32</v>
      </c>
      <c r="B22" s="3" t="s">
        <v>31</v>
      </c>
      <c r="C22" s="20">
        <v>2455816</v>
      </c>
      <c r="D22" s="20">
        <v>2679459</v>
      </c>
      <c r="E22" s="5">
        <f t="shared" si="2"/>
        <v>223643</v>
      </c>
      <c r="F22" s="5">
        <f t="shared" si="1"/>
        <v>109.10666760050427</v>
      </c>
    </row>
    <row r="23" spans="1:6" ht="31.5" outlineLevel="1">
      <c r="A23" s="4" t="s">
        <v>34</v>
      </c>
      <c r="B23" s="3" t="s">
        <v>33</v>
      </c>
      <c r="C23" s="20">
        <v>5013649.47</v>
      </c>
      <c r="D23" s="20">
        <v>3960626.97</v>
      </c>
      <c r="E23" s="5">
        <f t="shared" si="2"/>
        <v>-1053022.4999999995</v>
      </c>
      <c r="F23" s="5">
        <f t="shared" si="1"/>
        <v>78.99688627414154</v>
      </c>
    </row>
    <row r="24" spans="1:6" ht="31.5">
      <c r="A24" s="16" t="s">
        <v>36</v>
      </c>
      <c r="B24" s="17" t="s">
        <v>35</v>
      </c>
      <c r="C24" s="15">
        <f>SUM(C25:C28)</f>
        <v>9617711.97</v>
      </c>
      <c r="D24" s="15">
        <f>SUM(D25:D28)</f>
        <v>33831882.519999996</v>
      </c>
      <c r="E24" s="15">
        <f t="shared" si="2"/>
        <v>24214170.549999997</v>
      </c>
      <c r="F24" s="15">
        <f t="shared" si="1"/>
        <v>351.76643494346604</v>
      </c>
    </row>
    <row r="25" spans="1:6" ht="15.75" outlineLevel="1">
      <c r="A25" s="4" t="s">
        <v>38</v>
      </c>
      <c r="B25" s="3" t="s">
        <v>37</v>
      </c>
      <c r="C25" s="20">
        <v>0</v>
      </c>
      <c r="D25" s="20">
        <v>3430451.88</v>
      </c>
      <c r="E25" s="5">
        <f t="shared" si="2"/>
        <v>3430451.88</v>
      </c>
      <c r="F25" s="5" t="e">
        <f t="shared" si="1"/>
        <v>#DIV/0!</v>
      </c>
    </row>
    <row r="26" spans="1:6" ht="15.75" outlineLevel="1">
      <c r="A26" s="4" t="s">
        <v>40</v>
      </c>
      <c r="B26" s="3" t="s">
        <v>39</v>
      </c>
      <c r="C26" s="20">
        <v>1920577.32</v>
      </c>
      <c r="D26" s="20">
        <v>20430420.21</v>
      </c>
      <c r="E26" s="5">
        <f t="shared" si="2"/>
        <v>18509842.89</v>
      </c>
      <c r="F26" s="5">
        <f t="shared" si="1"/>
        <v>1063.7645252418163</v>
      </c>
    </row>
    <row r="27" spans="1:6" ht="15.75" outlineLevel="1">
      <c r="A27" s="4" t="s">
        <v>42</v>
      </c>
      <c r="B27" s="3" t="s">
        <v>41</v>
      </c>
      <c r="C27" s="20">
        <v>7682134.65</v>
      </c>
      <c r="D27" s="20">
        <v>9971010.43</v>
      </c>
      <c r="E27" s="5">
        <f t="shared" si="2"/>
        <v>2288875.7799999993</v>
      </c>
      <c r="F27" s="5">
        <f t="shared" si="1"/>
        <v>129.79478861386528</v>
      </c>
    </row>
    <row r="28" spans="1:6" ht="31.5" outlineLevel="1">
      <c r="A28" s="4" t="s">
        <v>44</v>
      </c>
      <c r="B28" s="3" t="s">
        <v>43</v>
      </c>
      <c r="C28" s="20">
        <v>15000</v>
      </c>
      <c r="D28" s="20">
        <v>0</v>
      </c>
      <c r="E28" s="5">
        <f t="shared" si="2"/>
        <v>-15000</v>
      </c>
      <c r="F28" s="5">
        <f t="shared" si="1"/>
        <v>0</v>
      </c>
    </row>
    <row r="29" spans="1:6" ht="31.5">
      <c r="A29" s="16" t="s">
        <v>46</v>
      </c>
      <c r="B29" s="17" t="s">
        <v>45</v>
      </c>
      <c r="C29" s="15">
        <f>C30</f>
        <v>0</v>
      </c>
      <c r="D29" s="15">
        <f>D30</f>
        <v>0</v>
      </c>
      <c r="E29" s="15">
        <f t="shared" si="2"/>
        <v>0</v>
      </c>
      <c r="F29" s="15" t="e">
        <f t="shared" si="1"/>
        <v>#DIV/0!</v>
      </c>
    </row>
    <row r="30" spans="1:6" ht="47.25" outlineLevel="1">
      <c r="A30" s="4" t="s">
        <v>48</v>
      </c>
      <c r="B30" s="3" t="s">
        <v>47</v>
      </c>
      <c r="C30" s="5">
        <v>0</v>
      </c>
      <c r="D30" s="18">
        <v>0</v>
      </c>
      <c r="E30" s="5">
        <f t="shared" si="2"/>
        <v>0</v>
      </c>
      <c r="F30" s="5" t="e">
        <f t="shared" si="1"/>
        <v>#DIV/0!</v>
      </c>
    </row>
    <row r="31" spans="1:6" ht="15.75">
      <c r="A31" s="16" t="s">
        <v>50</v>
      </c>
      <c r="B31" s="17" t="s">
        <v>49</v>
      </c>
      <c r="C31" s="15">
        <f>SUM(C32:C37)</f>
        <v>366086274.03</v>
      </c>
      <c r="D31" s="15">
        <f>SUM(D32:D37)</f>
        <v>440303962.33</v>
      </c>
      <c r="E31" s="15">
        <f t="shared" si="2"/>
        <v>74217688.30000001</v>
      </c>
      <c r="F31" s="15">
        <f t="shared" si="1"/>
        <v>120.27327806721266</v>
      </c>
    </row>
    <row r="32" spans="1:6" ht="15.75" outlineLevel="1">
      <c r="A32" s="4" t="s">
        <v>52</v>
      </c>
      <c r="B32" s="3" t="s">
        <v>51</v>
      </c>
      <c r="C32" s="20">
        <v>157453978.42</v>
      </c>
      <c r="D32" s="20">
        <v>180706608.18</v>
      </c>
      <c r="E32" s="5">
        <f t="shared" si="2"/>
        <v>23252629.76000002</v>
      </c>
      <c r="F32" s="5">
        <f t="shared" si="1"/>
        <v>114.76788963564634</v>
      </c>
    </row>
    <row r="33" spans="1:6" ht="15.75" outlineLevel="1">
      <c r="A33" s="4" t="s">
        <v>54</v>
      </c>
      <c r="B33" s="3" t="s">
        <v>53</v>
      </c>
      <c r="C33" s="20">
        <v>106760417.36</v>
      </c>
      <c r="D33" s="20">
        <v>147065538.34</v>
      </c>
      <c r="E33" s="5">
        <f t="shared" si="2"/>
        <v>40305120.980000004</v>
      </c>
      <c r="F33" s="5">
        <f t="shared" si="1"/>
        <v>137.7528694404497</v>
      </c>
    </row>
    <row r="34" spans="1:6" ht="31.5" outlineLevel="1">
      <c r="A34" s="4" t="s">
        <v>56</v>
      </c>
      <c r="B34" s="3" t="s">
        <v>55</v>
      </c>
      <c r="C34" s="20">
        <v>77508871.87</v>
      </c>
      <c r="D34" s="20">
        <v>80893926.69</v>
      </c>
      <c r="E34" s="5">
        <f t="shared" si="2"/>
        <v>3385054.819999993</v>
      </c>
      <c r="F34" s="5">
        <f t="shared" si="1"/>
        <v>104.36731271960389</v>
      </c>
    </row>
    <row r="35" spans="1:6" ht="47.25" outlineLevel="1">
      <c r="A35" s="19" t="s">
        <v>93</v>
      </c>
      <c r="B35" s="3" t="s">
        <v>94</v>
      </c>
      <c r="C35" s="18">
        <v>0</v>
      </c>
      <c r="D35" s="20">
        <v>793358.7</v>
      </c>
      <c r="E35" s="5">
        <f t="shared" si="2"/>
        <v>793358.7</v>
      </c>
      <c r="F35" s="5" t="e">
        <f t="shared" si="1"/>
        <v>#DIV/0!</v>
      </c>
    </row>
    <row r="36" spans="1:6" ht="15.75" outlineLevel="1">
      <c r="A36" s="4" t="s">
        <v>58</v>
      </c>
      <c r="B36" s="3" t="s">
        <v>57</v>
      </c>
      <c r="C36" s="20">
        <v>6782735.52</v>
      </c>
      <c r="D36" s="20">
        <v>6736598.31</v>
      </c>
      <c r="E36" s="5">
        <f t="shared" si="2"/>
        <v>-46137.20999999996</v>
      </c>
      <c r="F36" s="5">
        <f t="shared" si="1"/>
        <v>99.31978462282723</v>
      </c>
    </row>
    <row r="37" spans="1:6" ht="31.5" outlineLevel="1">
      <c r="A37" s="4" t="s">
        <v>60</v>
      </c>
      <c r="B37" s="3" t="s">
        <v>59</v>
      </c>
      <c r="C37" s="20">
        <v>17580270.86</v>
      </c>
      <c r="D37" s="20">
        <v>24107932.11</v>
      </c>
      <c r="E37" s="5">
        <f t="shared" si="2"/>
        <v>6527661.25</v>
      </c>
      <c r="F37" s="5">
        <f t="shared" si="1"/>
        <v>137.13060681478032</v>
      </c>
    </row>
    <row r="38" spans="1:6" ht="31.5">
      <c r="A38" s="16" t="s">
        <v>62</v>
      </c>
      <c r="B38" s="17" t="s">
        <v>61</v>
      </c>
      <c r="C38" s="15">
        <f>C39</f>
        <v>55671153.81</v>
      </c>
      <c r="D38" s="15">
        <f>D39</f>
        <v>51269205.13</v>
      </c>
      <c r="E38" s="15">
        <f t="shared" si="2"/>
        <v>-4401948.68</v>
      </c>
      <c r="F38" s="15">
        <f t="shared" si="1"/>
        <v>92.09294512733936</v>
      </c>
    </row>
    <row r="39" spans="1:6" ht="15.75" outlineLevel="1">
      <c r="A39" s="4" t="s">
        <v>64</v>
      </c>
      <c r="B39" s="3" t="s">
        <v>63</v>
      </c>
      <c r="C39" s="20">
        <v>55671153.81</v>
      </c>
      <c r="D39" s="20">
        <v>51269205.13</v>
      </c>
      <c r="E39" s="5">
        <f t="shared" si="2"/>
        <v>-4401948.68</v>
      </c>
      <c r="F39" s="5">
        <f t="shared" si="1"/>
        <v>92.09294512733936</v>
      </c>
    </row>
    <row r="40" spans="1:6" ht="15.75">
      <c r="A40" s="16" t="s">
        <v>66</v>
      </c>
      <c r="B40" s="17" t="s">
        <v>65</v>
      </c>
      <c r="C40" s="15">
        <f>C41+C42+C43+C44</f>
        <v>15647563.04</v>
      </c>
      <c r="D40" s="15">
        <f>D41+D42+D43+D44</f>
        <v>16091611.899999999</v>
      </c>
      <c r="E40" s="15">
        <f>E41+E42+E43+E44</f>
        <v>444048.85999999975</v>
      </c>
      <c r="F40" s="15">
        <f t="shared" si="1"/>
        <v>102.83781480135197</v>
      </c>
    </row>
    <row r="41" spans="1:6" ht="15.75" outlineLevel="1">
      <c r="A41" s="4" t="s">
        <v>68</v>
      </c>
      <c r="B41" s="3" t="s">
        <v>67</v>
      </c>
      <c r="C41" s="20">
        <v>2240226.42</v>
      </c>
      <c r="D41" s="20">
        <v>2351064.19</v>
      </c>
      <c r="E41" s="5">
        <f t="shared" si="2"/>
        <v>110837.77000000002</v>
      </c>
      <c r="F41" s="5">
        <f t="shared" si="1"/>
        <v>104.94761462548952</v>
      </c>
    </row>
    <row r="42" spans="1:6" ht="31.5" outlineLevel="1">
      <c r="A42" s="4" t="s">
        <v>70</v>
      </c>
      <c r="B42" s="3" t="s">
        <v>69</v>
      </c>
      <c r="C42" s="20">
        <v>798394.96</v>
      </c>
      <c r="D42" s="20">
        <v>574127.09</v>
      </c>
      <c r="E42" s="5">
        <f t="shared" si="2"/>
        <v>-224267.87</v>
      </c>
      <c r="F42" s="5">
        <f t="shared" si="1"/>
        <v>71.91015960321192</v>
      </c>
    </row>
    <row r="43" spans="1:6" ht="15.75" outlineLevel="1">
      <c r="A43" s="4" t="s">
        <v>72</v>
      </c>
      <c r="B43" s="3" t="s">
        <v>71</v>
      </c>
      <c r="C43" s="20">
        <v>11194226.34</v>
      </c>
      <c r="D43" s="20">
        <v>11625100.85</v>
      </c>
      <c r="E43" s="5">
        <f t="shared" si="2"/>
        <v>430874.5099999998</v>
      </c>
      <c r="F43" s="5">
        <f t="shared" si="1"/>
        <v>103.84907805964552</v>
      </c>
    </row>
    <row r="44" spans="1:6" ht="31.5" outlineLevel="1">
      <c r="A44" s="19" t="s">
        <v>95</v>
      </c>
      <c r="B44" s="3" t="s">
        <v>96</v>
      </c>
      <c r="C44" s="20">
        <v>1414715.32</v>
      </c>
      <c r="D44" s="20">
        <v>1541319.77</v>
      </c>
      <c r="E44" s="5">
        <f t="shared" si="2"/>
        <v>126604.44999999995</v>
      </c>
      <c r="F44" s="5">
        <f t="shared" si="1"/>
        <v>108.94911140143728</v>
      </c>
    </row>
    <row r="45" spans="1:6" ht="31.5">
      <c r="A45" s="16" t="s">
        <v>74</v>
      </c>
      <c r="B45" s="17" t="s">
        <v>73</v>
      </c>
      <c r="C45" s="15">
        <f>C46</f>
        <v>152676</v>
      </c>
      <c r="D45" s="15">
        <f>D46</f>
        <v>272089.4</v>
      </c>
      <c r="E45" s="15">
        <f t="shared" si="2"/>
        <v>119413.40000000002</v>
      </c>
      <c r="F45" s="15">
        <f t="shared" si="1"/>
        <v>178.21360266184604</v>
      </c>
    </row>
    <row r="46" spans="1:6" ht="31.5" outlineLevel="1">
      <c r="A46" s="4" t="s">
        <v>76</v>
      </c>
      <c r="B46" s="3" t="s">
        <v>75</v>
      </c>
      <c r="C46" s="20">
        <v>152676</v>
      </c>
      <c r="D46" s="20">
        <v>272089.4</v>
      </c>
      <c r="E46" s="5">
        <f t="shared" si="2"/>
        <v>119413.40000000002</v>
      </c>
      <c r="F46" s="5">
        <f t="shared" si="1"/>
        <v>178.21360266184604</v>
      </c>
    </row>
    <row r="47" spans="1:6" ht="15.75">
      <c r="A47" s="16" t="s">
        <v>78</v>
      </c>
      <c r="B47" s="17" t="s">
        <v>77</v>
      </c>
      <c r="C47" s="15">
        <f>C48</f>
        <v>876334.51</v>
      </c>
      <c r="D47" s="15">
        <f>D48</f>
        <v>1074200.8</v>
      </c>
      <c r="E47" s="15">
        <f t="shared" si="2"/>
        <v>197866.29000000004</v>
      </c>
      <c r="F47" s="15">
        <f t="shared" si="1"/>
        <v>122.57885404969389</v>
      </c>
    </row>
    <row r="48" spans="1:6" ht="31.5" outlineLevel="1">
      <c r="A48" s="4" t="s">
        <v>80</v>
      </c>
      <c r="B48" s="3" t="s">
        <v>79</v>
      </c>
      <c r="C48" s="20">
        <v>876334.51</v>
      </c>
      <c r="D48" s="20">
        <v>1074200.8</v>
      </c>
      <c r="E48" s="5">
        <f t="shared" si="2"/>
        <v>197866.29000000004</v>
      </c>
      <c r="F48" s="5">
        <f t="shared" si="1"/>
        <v>122.57885404969389</v>
      </c>
    </row>
    <row r="49" spans="1:6" ht="47.25">
      <c r="A49" s="16" t="s">
        <v>82</v>
      </c>
      <c r="B49" s="17" t="s">
        <v>81</v>
      </c>
      <c r="C49" s="15">
        <f>C50</f>
        <v>2600536.06</v>
      </c>
      <c r="D49" s="15">
        <f>D50</f>
        <v>5302385.18</v>
      </c>
      <c r="E49" s="15">
        <f t="shared" si="2"/>
        <v>2701849.1199999996</v>
      </c>
      <c r="F49" s="15">
        <f t="shared" si="1"/>
        <v>203.89585291887857</v>
      </c>
    </row>
    <row r="50" spans="1:6" ht="47.25" outlineLevel="1">
      <c r="A50" s="4" t="s">
        <v>84</v>
      </c>
      <c r="B50" s="3" t="s">
        <v>83</v>
      </c>
      <c r="C50" s="20">
        <v>2600536.06</v>
      </c>
      <c r="D50" s="20">
        <v>5302385.18</v>
      </c>
      <c r="E50" s="5">
        <f t="shared" si="2"/>
        <v>2701849.1199999996</v>
      </c>
      <c r="F50" s="5">
        <f t="shared" si="1"/>
        <v>203.89585291887857</v>
      </c>
    </row>
    <row r="51" spans="1:6" s="9" customFormat="1" ht="26.25" customHeight="1">
      <c r="A51" s="12"/>
      <c r="B51" s="13" t="s">
        <v>85</v>
      </c>
      <c r="C51" s="14">
        <f>C49+C47+C45+C40+C38+C31+C29+C24+C18+C14+C6</f>
        <v>543034888.69</v>
      </c>
      <c r="D51" s="14">
        <f>D49+D47+D45+D40+D38+D31+D29+D24+D18+D14+D6</f>
        <v>658118583.7399999</v>
      </c>
      <c r="E51" s="15">
        <f t="shared" si="2"/>
        <v>115083695.04999983</v>
      </c>
      <c r="F51" s="15">
        <f t="shared" si="1"/>
        <v>121.19268898682071</v>
      </c>
    </row>
    <row r="52" spans="1:6" ht="12.75" customHeight="1">
      <c r="A52" s="1"/>
      <c r="B52" s="1"/>
      <c r="C52" s="1"/>
      <c r="D52" s="1"/>
      <c r="E52" s="1"/>
      <c r="F52" s="1"/>
    </row>
    <row r="53" spans="3:4" s="6" customFormat="1" ht="15.75" customHeight="1">
      <c r="C53" s="11"/>
      <c r="D53" s="11"/>
    </row>
    <row r="54" s="6" customFormat="1" ht="15.75" customHeight="1"/>
    <row r="55" s="6" customFormat="1" ht="15.75" customHeight="1">
      <c r="D55" s="11"/>
    </row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</sheetData>
  <sheetProtection/>
  <mergeCells count="2">
    <mergeCell ref="A2:F2"/>
    <mergeCell ref="A3:F3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Полянина Александра Александровна</cp:lastModifiedBy>
  <cp:lastPrinted>2018-04-23T09:23:05Z</cp:lastPrinted>
  <dcterms:created xsi:type="dcterms:W3CDTF">2018-04-23T09:16:16Z</dcterms:created>
  <dcterms:modified xsi:type="dcterms:W3CDTF">2020-08-25T09:32:26Z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