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Прил.на 01.02.21" sheetId="1" r:id="rId1"/>
  </sheets>
  <definedNames/>
  <calcPr fullCalcOnLoad="1"/>
</workbook>
</file>

<file path=xl/sharedStrings.xml><?xml version="1.0" encoding="utf-8"?>
<sst xmlns="http://schemas.openxmlformats.org/spreadsheetml/2006/main" count="101" uniqueCount="60">
  <si>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</si>
  <si>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</si>
  <si>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</si>
  <si>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</si>
  <si>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</si>
  <si>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"01"февраля  2021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</si>
  <si>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</si>
  <si>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</si>
  <si>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</si>
  <si>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</si>
  <si>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</si>
  <si>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</si>
  <si>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</si>
  <si>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</si>
  <si>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</si>
  <si>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</si>
  <si>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</si>
  <si>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</si>
  <si>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</si>
  <si>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</si>
  <si>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</si>
  <si>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</si>
  <si>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</si>
  <si>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</si>
  <si>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</si>
  <si>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</si>
  <si>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</si>
  <si>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</si>
  <si>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</si>
  <si>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</si>
  <si>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</si>
  <si>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</si>
  <si>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</si>
  <si>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</si>
  <si>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</si>
  <si>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</si>
  <si>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</si>
  <si>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</si>
  <si>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</si>
  <si>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</si>
  <si>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</si>
  <si>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</si>
  <si>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</si>
  <si>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07.10.2021 - 7 250 000,00</t>
  </si>
  <si>
    <t>07.10.2022 - 7 250 000,00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</si>
  <si>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</si>
  <si>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</si>
  <si>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</si>
  <si>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</si>
  <si>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</si>
  <si>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10.11.2021 - 14 347 000,00</t>
  </si>
  <si>
    <t>10.11.2022 - 14 347 000,00</t>
  </si>
  <si>
    <t>4. Кредиты кредитных организаций:</t>
  </si>
  <si>
    <t>4.1.</t>
  </si>
  <si>
    <t>ПАО "Сбербанк России"</t>
  </si>
  <si>
    <t>№ 1-К-2020 от 05.06.2020</t>
  </si>
  <si>
    <t>финансирование дефицита, погашение мун.долга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</si>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</sst>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4" fontId="1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2" fontId="13" fillId="0" borderId="15" xfId="0" applyNumberFormat="1" applyFont="1" applyBorder="1" applyAlignment="1">
      <alignment horizontal="center" wrapText="1"/>
    </xf>
    <xf numFmtId="14" fontId="13" fillId="0" borderId="14" xfId="0" applyNumberFormat="1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/>
    </xf>
    <xf numFmtId="164" fontId="13" fillId="33" borderId="14" xfId="0" applyNumberFormat="1" applyFont="1" applyFill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6" fillId="0" borderId="15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64" fontId="13" fillId="0" borderId="15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horizontal="justify" vertical="center"/>
    </xf>
    <xf numFmtId="0" fontId="13" fillId="0" borderId="14" xfId="0" applyFont="1" applyBorder="1" applyAlignment="1">
      <alignment horizontal="justify" vertical="center"/>
    </xf>
    <xf numFmtId="14" fontId="13" fillId="0" borderId="15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justify" vertical="center"/>
    </xf>
    <xf numFmtId="164" fontId="13" fillId="0" borderId="16" xfId="0" applyNumberFormat="1" applyFont="1" applyBorder="1" applyAlignment="1">
      <alignment horizontal="justify" vertical="center"/>
    </xf>
    <xf numFmtId="164" fontId="13" fillId="0" borderId="14" xfId="0" applyNumberFormat="1" applyFont="1" applyBorder="1" applyAlignment="1">
      <alignment horizontal="justify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64" fontId="13" fillId="0" borderId="15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/>
    </xf>
    <xf numFmtId="164" fontId="13" fillId="33" borderId="15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13" fillId="33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13" fillId="0" borderId="20" xfId="0" applyNumberFormat="1" applyFont="1" applyBorder="1" applyAlignment="1">
      <alignment horizontal="center" vertical="center"/>
    </xf>
    <xf numFmtId="14" fontId="13" fillId="0" borderId="21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2" fontId="13" fillId="0" borderId="18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2" fontId="13" fillId="0" borderId="19" xfId="0" applyNumberFormat="1" applyFont="1" applyBorder="1" applyAlignment="1">
      <alignment horizontal="center" wrapText="1"/>
    </xf>
    <xf numFmtId="14" fontId="13" fillId="0" borderId="22" xfId="0" applyNumberFormat="1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 vertical="center" wrapText="1"/>
    </xf>
    <xf numFmtId="14" fontId="13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 wrapText="1" shrinkToFit="1"/>
    </xf>
    <xf numFmtId="0" fontId="0" fillId="0" borderId="14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pane ySplit="9" topLeftCell="A25" activePane="bottomLeft" state="frozen"/>
      <selection pane="topLeft" activeCell="L22" sqref="L22"/>
      <selection pane="bottomLeft" activeCell="M36" sqref="M36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4.125" style="0" customWidth="1"/>
    <col min="14" max="14" width="13.0039062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1"/>
      <c r="O1" s="158" t="s">
        <v>0</v>
      </c>
      <c r="P1" s="158"/>
      <c r="Q1" s="158"/>
    </row>
    <row r="2" spans="15:17" ht="15.75">
      <c r="O2" s="158" t="s">
        <v>1</v>
      </c>
      <c r="P2" s="158"/>
      <c r="Q2" s="158"/>
    </row>
    <row r="3" spans="15:17" ht="15.75">
      <c r="O3" s="158" t="s">
        <v>2</v>
      </c>
      <c r="P3" s="158"/>
      <c r="Q3" s="158"/>
    </row>
    <row r="4" spans="2:17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O4" s="158" t="s">
        <v>3</v>
      </c>
      <c r="P4" s="158"/>
      <c r="Q4" s="158"/>
    </row>
    <row r="5" spans="1:20" ht="15.75" customHeight="1">
      <c r="A5" s="3"/>
      <c r="B5" s="4" t="s">
        <v>4</v>
      </c>
      <c r="C5" s="4"/>
      <c r="D5" s="4"/>
      <c r="E5" s="4"/>
      <c r="F5" s="4"/>
      <c r="G5" s="5"/>
      <c r="H5" s="5"/>
      <c r="I5" s="5"/>
      <c r="J5" s="5"/>
      <c r="K5" s="5"/>
      <c r="L5" s="6"/>
      <c r="M5" s="6"/>
      <c r="N5" s="6"/>
      <c r="O5" s="6"/>
      <c r="P5" s="6"/>
      <c r="Q5" s="3"/>
      <c r="R5" s="3"/>
      <c r="S5" s="3"/>
      <c r="T5" s="3"/>
    </row>
    <row r="6" spans="1:20" ht="16.5" customHeight="1">
      <c r="A6" s="3"/>
      <c r="B6" s="7" t="s">
        <v>5</v>
      </c>
      <c r="C6" s="8"/>
      <c r="D6" s="8"/>
      <c r="E6" s="9"/>
      <c r="F6" s="9"/>
      <c r="G6" s="10" t="s">
        <v>6</v>
      </c>
      <c r="H6" s="11"/>
      <c r="I6" s="11"/>
      <c r="J6" s="11"/>
      <c r="K6" s="11"/>
      <c r="L6" s="11"/>
      <c r="Q6" s="3"/>
      <c r="R6" s="3"/>
      <c r="S6" s="3"/>
      <c r="T6" s="3"/>
    </row>
    <row r="7" spans="1:23" ht="15" customHeigh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5" t="s">
        <v>7</v>
      </c>
      <c r="Q7" s="13"/>
      <c r="R7" s="16"/>
      <c r="S7" s="16"/>
      <c r="T7" s="16"/>
      <c r="U7" s="17"/>
      <c r="V7" s="17"/>
      <c r="W7" s="18"/>
    </row>
    <row r="8" spans="1:23" ht="52.5" customHeight="1">
      <c r="A8" s="159" t="s">
        <v>8</v>
      </c>
      <c r="B8" s="160" t="s">
        <v>9</v>
      </c>
      <c r="C8" s="134" t="s">
        <v>10</v>
      </c>
      <c r="D8" s="134" t="s">
        <v>11</v>
      </c>
      <c r="E8" s="155" t="s">
        <v>12</v>
      </c>
      <c r="F8" s="155" t="s">
        <v>13</v>
      </c>
      <c r="G8" s="152" t="s">
        <v>14</v>
      </c>
      <c r="H8" s="152"/>
      <c r="I8" s="153" t="s">
        <v>15</v>
      </c>
      <c r="J8" s="154"/>
      <c r="K8" s="153" t="s">
        <v>16</v>
      </c>
      <c r="L8" s="154"/>
      <c r="M8" s="153" t="s">
        <v>17</v>
      </c>
      <c r="N8" s="154"/>
      <c r="O8" s="155" t="s">
        <v>18</v>
      </c>
      <c r="P8" s="134" t="s">
        <v>19</v>
      </c>
      <c r="Q8" s="134" t="s">
        <v>20</v>
      </c>
      <c r="R8" s="16"/>
      <c r="S8" s="16"/>
      <c r="T8" s="16"/>
      <c r="U8" s="17"/>
      <c r="V8" s="17"/>
      <c r="W8" s="18"/>
    </row>
    <row r="9" spans="1:23" ht="24" customHeight="1">
      <c r="A9" s="157"/>
      <c r="B9" s="161"/>
      <c r="C9" s="157"/>
      <c r="D9" s="157"/>
      <c r="E9" s="156"/>
      <c r="F9" s="156"/>
      <c r="G9" s="20" t="s">
        <v>21</v>
      </c>
      <c r="H9" s="20" t="s">
        <v>22</v>
      </c>
      <c r="I9" s="21" t="s">
        <v>23</v>
      </c>
      <c r="J9" s="19" t="s">
        <v>24</v>
      </c>
      <c r="K9" s="21" t="s">
        <v>23</v>
      </c>
      <c r="L9" s="19" t="s">
        <v>24</v>
      </c>
      <c r="M9" s="19" t="s">
        <v>23</v>
      </c>
      <c r="N9" s="22" t="s">
        <v>24</v>
      </c>
      <c r="O9" s="156"/>
      <c r="P9" s="157"/>
      <c r="Q9" s="135"/>
      <c r="R9" s="23"/>
      <c r="S9" s="23"/>
      <c r="T9" s="23"/>
      <c r="U9" s="18"/>
      <c r="V9" s="18"/>
      <c r="W9" s="18"/>
    </row>
    <row r="10" spans="1:23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3"/>
      <c r="S10" s="23"/>
      <c r="T10" s="23"/>
      <c r="U10" s="18"/>
      <c r="V10" s="18"/>
      <c r="W10" s="18"/>
    </row>
    <row r="11" spans="1:20" s="18" customFormat="1" ht="17.25" customHeight="1">
      <c r="A11" s="136" t="s">
        <v>25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23"/>
      <c r="S11" s="23"/>
      <c r="T11" s="23"/>
    </row>
    <row r="12" spans="1:20" s="18" customFormat="1" ht="14.25" customHeight="1">
      <c r="A12" s="26" t="s">
        <v>26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3"/>
      <c r="S12" s="23"/>
      <c r="T12" s="23"/>
    </row>
    <row r="13" spans="1:20" s="18" customFormat="1" ht="15" customHeight="1">
      <c r="A13" s="26"/>
      <c r="B13" s="29" t="s">
        <v>27</v>
      </c>
      <c r="C13" s="26" t="s">
        <v>28</v>
      </c>
      <c r="D13" s="26"/>
      <c r="E13" s="26" t="s">
        <v>28</v>
      </c>
      <c r="F13" s="26" t="s">
        <v>28</v>
      </c>
      <c r="G13" s="26"/>
      <c r="H13" s="26"/>
      <c r="I13" s="26"/>
      <c r="J13" s="26"/>
      <c r="K13" s="26"/>
      <c r="L13" s="26"/>
      <c r="M13" s="26"/>
      <c r="N13" s="26"/>
      <c r="O13" s="26"/>
      <c r="P13" s="26" t="s">
        <v>28</v>
      </c>
      <c r="Q13" s="26" t="s">
        <v>28</v>
      </c>
      <c r="R13" s="23"/>
      <c r="S13" s="23"/>
      <c r="T13" s="23"/>
    </row>
    <row r="14" spans="1:20" ht="17.25" customHeight="1">
      <c r="A14" s="73" t="s">
        <v>29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/>
      <c r="R14" s="3"/>
      <c r="S14" s="3"/>
      <c r="T14" s="3"/>
    </row>
    <row r="15" spans="1:20" ht="17.25" customHeight="1">
      <c r="A15" s="30" t="s">
        <v>30</v>
      </c>
      <c r="B15" s="29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3"/>
      <c r="S15" s="3"/>
      <c r="T15" s="3"/>
    </row>
    <row r="16" spans="1:20" ht="15" customHeight="1">
      <c r="A16" s="30"/>
      <c r="B16" s="29" t="s">
        <v>27</v>
      </c>
      <c r="C16" s="26" t="s">
        <v>28</v>
      </c>
      <c r="D16" s="26"/>
      <c r="E16" s="26" t="s">
        <v>28</v>
      </c>
      <c r="F16" s="26" t="s">
        <v>28</v>
      </c>
      <c r="G16" s="26"/>
      <c r="H16" s="26"/>
      <c r="I16" s="26"/>
      <c r="J16" s="26"/>
      <c r="K16" s="26"/>
      <c r="L16" s="26"/>
      <c r="M16" s="26"/>
      <c r="N16" s="26"/>
      <c r="O16" s="26"/>
      <c r="P16" s="26" t="s">
        <v>28</v>
      </c>
      <c r="Q16" s="26" t="s">
        <v>28</v>
      </c>
      <c r="R16" s="3"/>
      <c r="S16" s="3"/>
      <c r="T16" s="3"/>
    </row>
    <row r="17" spans="1:20" ht="18" customHeight="1">
      <c r="A17" s="73" t="s">
        <v>31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9"/>
      <c r="R17" s="3"/>
      <c r="S17" s="3"/>
      <c r="T17" s="3"/>
    </row>
    <row r="18" spans="1:20" ht="21.75" customHeight="1">
      <c r="A18" s="140" t="s">
        <v>32</v>
      </c>
      <c r="B18" s="81" t="s">
        <v>33</v>
      </c>
      <c r="C18" s="143" t="s">
        <v>34</v>
      </c>
      <c r="D18" s="122">
        <v>30000000</v>
      </c>
      <c r="E18" s="146">
        <v>0.1</v>
      </c>
      <c r="F18" s="31" t="s">
        <v>35</v>
      </c>
      <c r="G18" s="149">
        <v>43067</v>
      </c>
      <c r="H18" s="122">
        <v>30000000</v>
      </c>
      <c r="I18" s="125"/>
      <c r="J18" s="128"/>
      <c r="K18" s="125">
        <v>28500000</v>
      </c>
      <c r="L18" s="122">
        <f>2794.52+30000+30000+24918.03+254.1</f>
        <v>87966.65</v>
      </c>
      <c r="M18" s="131">
        <v>1500000</v>
      </c>
      <c r="N18" s="99"/>
      <c r="O18" s="115"/>
      <c r="P18" s="96" t="s">
        <v>36</v>
      </c>
      <c r="Q18" s="118">
        <v>45212</v>
      </c>
      <c r="R18" s="3"/>
      <c r="S18" s="3"/>
      <c r="T18" s="3"/>
    </row>
    <row r="19" spans="1:20" ht="19.5" customHeight="1">
      <c r="A19" s="141"/>
      <c r="B19" s="82"/>
      <c r="C19" s="144"/>
      <c r="D19" s="123"/>
      <c r="E19" s="147"/>
      <c r="F19" s="31" t="s">
        <v>37</v>
      </c>
      <c r="G19" s="150"/>
      <c r="H19" s="123"/>
      <c r="I19" s="126"/>
      <c r="J19" s="129"/>
      <c r="K19" s="126"/>
      <c r="L19" s="123"/>
      <c r="M19" s="132"/>
      <c r="N19" s="114"/>
      <c r="O19" s="116"/>
      <c r="P19" s="97"/>
      <c r="Q19" s="119"/>
      <c r="R19" s="3"/>
      <c r="S19" s="3"/>
      <c r="T19" s="3"/>
    </row>
    <row r="20" spans="1:20" ht="18" customHeight="1">
      <c r="A20" s="142"/>
      <c r="B20" s="83"/>
      <c r="C20" s="145"/>
      <c r="D20" s="124"/>
      <c r="E20" s="148"/>
      <c r="F20" s="31" t="s">
        <v>38</v>
      </c>
      <c r="G20" s="151"/>
      <c r="H20" s="124"/>
      <c r="I20" s="127"/>
      <c r="J20" s="130"/>
      <c r="K20" s="127"/>
      <c r="L20" s="124"/>
      <c r="M20" s="133"/>
      <c r="N20" s="100"/>
      <c r="O20" s="117"/>
      <c r="P20" s="98"/>
      <c r="Q20" s="120"/>
      <c r="R20" s="3"/>
      <c r="S20" s="3"/>
      <c r="T20" s="3"/>
    </row>
    <row r="21" spans="1:20" ht="24.75" customHeight="1">
      <c r="A21" s="99" t="s">
        <v>39</v>
      </c>
      <c r="B21" s="81" t="s">
        <v>33</v>
      </c>
      <c r="C21" s="81" t="s">
        <v>40</v>
      </c>
      <c r="D21" s="103">
        <v>21750000</v>
      </c>
      <c r="E21" s="103">
        <v>0.1</v>
      </c>
      <c r="F21" s="31" t="s">
        <v>41</v>
      </c>
      <c r="G21" s="107">
        <v>43776</v>
      </c>
      <c r="H21" s="79">
        <v>21750000</v>
      </c>
      <c r="I21" s="103"/>
      <c r="J21" s="111"/>
      <c r="K21" s="103">
        <v>7250000</v>
      </c>
      <c r="L21" s="79">
        <f>3277.4+20066.26</f>
        <v>23343.66</v>
      </c>
      <c r="M21" s="79">
        <f>H21-K21</f>
        <v>14500000</v>
      </c>
      <c r="N21" s="90"/>
      <c r="O21" s="93"/>
      <c r="P21" s="96" t="s">
        <v>42</v>
      </c>
      <c r="Q21" s="70">
        <v>44841</v>
      </c>
      <c r="R21" s="3"/>
      <c r="S21" s="3"/>
      <c r="T21" s="3"/>
    </row>
    <row r="22" spans="1:20" ht="25.5" customHeight="1">
      <c r="A22" s="114"/>
      <c r="B22" s="82"/>
      <c r="C22" s="82"/>
      <c r="D22" s="110"/>
      <c r="E22" s="110"/>
      <c r="F22" s="31" t="s">
        <v>43</v>
      </c>
      <c r="G22" s="121"/>
      <c r="H22" s="109"/>
      <c r="I22" s="110"/>
      <c r="J22" s="112"/>
      <c r="K22" s="110"/>
      <c r="L22" s="109"/>
      <c r="M22" s="109"/>
      <c r="N22" s="91"/>
      <c r="O22" s="94"/>
      <c r="P22" s="97"/>
      <c r="Q22" s="71"/>
      <c r="R22" s="3"/>
      <c r="S22" s="3"/>
      <c r="T22" s="3"/>
    </row>
    <row r="23" spans="1:20" ht="25.5" customHeight="1">
      <c r="A23" s="100"/>
      <c r="B23" s="83"/>
      <c r="C23" s="83"/>
      <c r="D23" s="104"/>
      <c r="E23" s="104"/>
      <c r="F23" s="31" t="s">
        <v>44</v>
      </c>
      <c r="G23" s="108"/>
      <c r="H23" s="80"/>
      <c r="I23" s="104"/>
      <c r="J23" s="113"/>
      <c r="K23" s="104"/>
      <c r="L23" s="80"/>
      <c r="M23" s="80"/>
      <c r="N23" s="92"/>
      <c r="O23" s="95"/>
      <c r="P23" s="98"/>
      <c r="Q23" s="72"/>
      <c r="R23" s="3"/>
      <c r="S23" s="3"/>
      <c r="T23" s="3"/>
    </row>
    <row r="24" spans="1:20" ht="49.5" customHeight="1">
      <c r="A24" s="35" t="s">
        <v>45</v>
      </c>
      <c r="B24" s="36" t="s">
        <v>33</v>
      </c>
      <c r="C24" s="37" t="s">
        <v>46</v>
      </c>
      <c r="D24" s="33">
        <v>8700000</v>
      </c>
      <c r="E24" s="38">
        <v>0.1</v>
      </c>
      <c r="F24" s="31">
        <v>44875</v>
      </c>
      <c r="G24" s="39">
        <v>44008</v>
      </c>
      <c r="H24" s="40">
        <v>8700000</v>
      </c>
      <c r="I24" s="33"/>
      <c r="J24" s="41"/>
      <c r="K24" s="33"/>
      <c r="L24" s="41">
        <v>4492.62</v>
      </c>
      <c r="M24" s="40">
        <f>H24-K24</f>
        <v>8700000</v>
      </c>
      <c r="N24" s="32"/>
      <c r="O24" s="33"/>
      <c r="P24" s="40" t="s">
        <v>47</v>
      </c>
      <c r="Q24" s="34">
        <v>44875</v>
      </c>
      <c r="R24" s="3"/>
      <c r="S24" s="3"/>
      <c r="T24" s="3"/>
    </row>
    <row r="25" spans="1:20" ht="30" customHeight="1">
      <c r="A25" s="99" t="s">
        <v>48</v>
      </c>
      <c r="B25" s="101" t="s">
        <v>33</v>
      </c>
      <c r="C25" s="81" t="s">
        <v>49</v>
      </c>
      <c r="D25" s="103">
        <v>28694000</v>
      </c>
      <c r="E25" s="105">
        <v>0.1</v>
      </c>
      <c r="F25" s="31" t="s">
        <v>50</v>
      </c>
      <c r="G25" s="107">
        <v>44110</v>
      </c>
      <c r="H25" s="79">
        <v>28694000</v>
      </c>
      <c r="I25" s="79"/>
      <c r="J25" s="79"/>
      <c r="K25" s="79"/>
      <c r="L25" s="79">
        <v>6820.7</v>
      </c>
      <c r="M25" s="79">
        <v>28694000</v>
      </c>
      <c r="N25" s="79"/>
      <c r="O25" s="79"/>
      <c r="P25" s="79" t="s">
        <v>47</v>
      </c>
      <c r="Q25" s="70">
        <v>44875</v>
      </c>
      <c r="R25" s="3"/>
      <c r="S25" s="3"/>
      <c r="T25" s="3"/>
    </row>
    <row r="26" spans="1:20" ht="26.25" customHeight="1">
      <c r="A26" s="100"/>
      <c r="B26" s="102"/>
      <c r="C26" s="83"/>
      <c r="D26" s="104"/>
      <c r="E26" s="106"/>
      <c r="F26" s="31" t="s">
        <v>51</v>
      </c>
      <c r="G26" s="108"/>
      <c r="H26" s="80"/>
      <c r="I26" s="80"/>
      <c r="J26" s="80"/>
      <c r="K26" s="80"/>
      <c r="L26" s="80"/>
      <c r="M26" s="80"/>
      <c r="N26" s="80"/>
      <c r="O26" s="80"/>
      <c r="P26" s="80"/>
      <c r="Q26" s="71"/>
      <c r="R26" s="3"/>
      <c r="S26" s="3"/>
      <c r="T26" s="3"/>
    </row>
    <row r="27" spans="1:20" ht="13.5" customHeight="1">
      <c r="A27" s="30"/>
      <c r="B27" s="29" t="s">
        <v>27</v>
      </c>
      <c r="C27" s="26" t="s">
        <v>28</v>
      </c>
      <c r="D27" s="42">
        <f>SUM(D18:D26)</f>
        <v>89144000</v>
      </c>
      <c r="E27" s="26" t="s">
        <v>28</v>
      </c>
      <c r="F27" s="26" t="s">
        <v>28</v>
      </c>
      <c r="G27" s="26"/>
      <c r="H27" s="42">
        <f aca="true" t="shared" si="0" ref="H27:M27">SUM(H18:H26)</f>
        <v>89144000</v>
      </c>
      <c r="I27" s="42">
        <f t="shared" si="0"/>
        <v>0</v>
      </c>
      <c r="J27" s="42">
        <f t="shared" si="0"/>
        <v>0</v>
      </c>
      <c r="K27" s="42">
        <f t="shared" si="0"/>
        <v>35750000</v>
      </c>
      <c r="L27" s="42">
        <f t="shared" si="0"/>
        <v>122623.62999999999</v>
      </c>
      <c r="M27" s="42">
        <f t="shared" si="0"/>
        <v>53394000</v>
      </c>
      <c r="N27" s="27"/>
      <c r="O27" s="43"/>
      <c r="P27" s="26" t="s">
        <v>28</v>
      </c>
      <c r="Q27" s="26" t="s">
        <v>28</v>
      </c>
      <c r="R27" s="3"/>
      <c r="S27" s="3"/>
      <c r="T27" s="3"/>
    </row>
    <row r="28" spans="1:20" ht="17.25" customHeight="1">
      <c r="A28" s="73" t="s">
        <v>52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3"/>
      <c r="S28" s="3"/>
      <c r="T28" s="3"/>
    </row>
    <row r="29" spans="1:20" ht="32.25" customHeight="1">
      <c r="A29" s="81" t="s">
        <v>53</v>
      </c>
      <c r="B29" s="81" t="s">
        <v>54</v>
      </c>
      <c r="C29" s="84" t="s">
        <v>55</v>
      </c>
      <c r="D29" s="64">
        <v>271000000</v>
      </c>
      <c r="E29" s="87">
        <v>8.9</v>
      </c>
      <c r="F29" s="70">
        <v>44561</v>
      </c>
      <c r="G29" s="44">
        <v>43997</v>
      </c>
      <c r="H29" s="45">
        <v>217800000</v>
      </c>
      <c r="I29" s="64"/>
      <c r="J29" s="76">
        <f>21982.51+1665153.43</f>
        <v>1687135.94</v>
      </c>
      <c r="K29" s="64">
        <f>20000000+30000000+30000000+65000000+7000000</f>
        <v>152000000</v>
      </c>
      <c r="L29" s="76">
        <f>9406328.36+21982.51+1665153.43</f>
        <v>11093464.299999999</v>
      </c>
      <c r="M29" s="64">
        <f>H29+H30+H31+H32+H35+H33+H34-K29</f>
        <v>259000000</v>
      </c>
      <c r="N29" s="64"/>
      <c r="O29" s="64"/>
      <c r="P29" s="67" t="s">
        <v>56</v>
      </c>
      <c r="Q29" s="70">
        <v>44561</v>
      </c>
      <c r="R29" s="3"/>
      <c r="S29" s="3"/>
      <c r="T29" s="3"/>
    </row>
    <row r="30" spans="1:20" ht="32.25" customHeight="1">
      <c r="A30" s="82"/>
      <c r="B30" s="82"/>
      <c r="C30" s="85"/>
      <c r="D30" s="65"/>
      <c r="E30" s="88"/>
      <c r="F30" s="71"/>
      <c r="G30" s="44">
        <v>44134</v>
      </c>
      <c r="H30" s="45">
        <v>10000000</v>
      </c>
      <c r="I30" s="65"/>
      <c r="J30" s="77"/>
      <c r="K30" s="65"/>
      <c r="L30" s="77"/>
      <c r="M30" s="65"/>
      <c r="N30" s="65"/>
      <c r="O30" s="65"/>
      <c r="P30" s="68"/>
      <c r="Q30" s="71"/>
      <c r="R30" s="3"/>
      <c r="S30" s="3"/>
      <c r="T30" s="3"/>
    </row>
    <row r="31" spans="1:20" ht="32.25" customHeight="1">
      <c r="A31" s="82"/>
      <c r="B31" s="82"/>
      <c r="C31" s="85"/>
      <c r="D31" s="65"/>
      <c r="E31" s="88"/>
      <c r="F31" s="71"/>
      <c r="G31" s="44">
        <v>44138</v>
      </c>
      <c r="H31" s="45">
        <v>20000000</v>
      </c>
      <c r="I31" s="65"/>
      <c r="J31" s="77"/>
      <c r="K31" s="65"/>
      <c r="L31" s="77"/>
      <c r="M31" s="65"/>
      <c r="N31" s="65"/>
      <c r="O31" s="65"/>
      <c r="P31" s="68"/>
      <c r="Q31" s="71"/>
      <c r="R31" s="3"/>
      <c r="S31" s="3"/>
      <c r="T31" s="3"/>
    </row>
    <row r="32" spans="1:20" ht="32.25" customHeight="1">
      <c r="A32" s="82"/>
      <c r="B32" s="82"/>
      <c r="C32" s="85"/>
      <c r="D32" s="65"/>
      <c r="E32" s="88"/>
      <c r="F32" s="71"/>
      <c r="G32" s="44">
        <v>44160</v>
      </c>
      <c r="H32" s="45">
        <v>80000000</v>
      </c>
      <c r="I32" s="65"/>
      <c r="J32" s="77"/>
      <c r="K32" s="65"/>
      <c r="L32" s="77"/>
      <c r="M32" s="65"/>
      <c r="N32" s="65"/>
      <c r="O32" s="65"/>
      <c r="P32" s="68"/>
      <c r="Q32" s="71"/>
      <c r="R32" s="3"/>
      <c r="S32" s="3"/>
      <c r="T32" s="3"/>
    </row>
    <row r="33" spans="1:20" ht="32.25" customHeight="1">
      <c r="A33" s="82"/>
      <c r="B33" s="82"/>
      <c r="C33" s="85"/>
      <c r="D33" s="65"/>
      <c r="E33" s="88"/>
      <c r="F33" s="71"/>
      <c r="G33" s="44">
        <v>44189</v>
      </c>
      <c r="H33" s="45">
        <v>23200000</v>
      </c>
      <c r="I33" s="65"/>
      <c r="J33" s="77"/>
      <c r="K33" s="65"/>
      <c r="L33" s="77"/>
      <c r="M33" s="65"/>
      <c r="N33" s="65"/>
      <c r="O33" s="65"/>
      <c r="P33" s="68"/>
      <c r="Q33" s="71"/>
      <c r="R33" s="3"/>
      <c r="S33" s="3"/>
      <c r="T33" s="3"/>
    </row>
    <row r="34" spans="1:20" ht="32.25" customHeight="1">
      <c r="A34" s="82"/>
      <c r="B34" s="82"/>
      <c r="C34" s="85"/>
      <c r="D34" s="65"/>
      <c r="E34" s="88"/>
      <c r="F34" s="71"/>
      <c r="G34" s="44">
        <v>44209</v>
      </c>
      <c r="H34" s="45">
        <v>30000000</v>
      </c>
      <c r="I34" s="65"/>
      <c r="J34" s="77"/>
      <c r="K34" s="65"/>
      <c r="L34" s="77"/>
      <c r="M34" s="65"/>
      <c r="N34" s="65"/>
      <c r="O34" s="65"/>
      <c r="P34" s="68"/>
      <c r="Q34" s="71"/>
      <c r="R34" s="3"/>
      <c r="S34" s="3"/>
      <c r="T34" s="3"/>
    </row>
    <row r="35" spans="1:20" ht="34.5" customHeight="1">
      <c r="A35" s="83"/>
      <c r="B35" s="83"/>
      <c r="C35" s="86"/>
      <c r="D35" s="66"/>
      <c r="E35" s="89"/>
      <c r="F35" s="72"/>
      <c r="G35" s="44">
        <v>44223</v>
      </c>
      <c r="H35" s="45">
        <v>30000000</v>
      </c>
      <c r="I35" s="66"/>
      <c r="J35" s="78"/>
      <c r="K35" s="66"/>
      <c r="L35" s="78"/>
      <c r="M35" s="66"/>
      <c r="N35" s="66"/>
      <c r="O35" s="66"/>
      <c r="P35" s="69"/>
      <c r="Q35" s="72"/>
      <c r="R35" s="3"/>
      <c r="S35" s="3"/>
      <c r="T35" s="3"/>
    </row>
    <row r="36" spans="1:20" ht="17.25" customHeight="1">
      <c r="A36" s="30"/>
      <c r="B36" s="29" t="s">
        <v>27</v>
      </c>
      <c r="C36" s="26" t="s">
        <v>28</v>
      </c>
      <c r="D36" s="46">
        <f>SUM(D29:D29)</f>
        <v>271000000</v>
      </c>
      <c r="E36" s="26" t="s">
        <v>28</v>
      </c>
      <c r="F36" s="26" t="s">
        <v>28</v>
      </c>
      <c r="G36" s="26"/>
      <c r="H36" s="46">
        <f>SUM(H29:H35)</f>
        <v>411000000</v>
      </c>
      <c r="I36" s="46">
        <f aca="true" t="shared" si="1" ref="I36:N36">SUM(I29:I29)</f>
        <v>0</v>
      </c>
      <c r="J36" s="46">
        <f t="shared" si="1"/>
        <v>1687135.94</v>
      </c>
      <c r="K36" s="46">
        <f t="shared" si="1"/>
        <v>152000000</v>
      </c>
      <c r="L36" s="46">
        <f t="shared" si="1"/>
        <v>11093464.299999999</v>
      </c>
      <c r="M36" s="46">
        <f t="shared" si="1"/>
        <v>259000000</v>
      </c>
      <c r="N36" s="46">
        <f t="shared" si="1"/>
        <v>0</v>
      </c>
      <c r="O36" s="46"/>
      <c r="P36" s="26" t="s">
        <v>28</v>
      </c>
      <c r="Q36" s="26" t="s">
        <v>28</v>
      </c>
      <c r="R36" s="3"/>
      <c r="S36" s="3"/>
      <c r="T36" s="3"/>
    </row>
    <row r="37" spans="1:20" ht="17.25" customHeight="1">
      <c r="A37" s="73" t="s">
        <v>57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  <c r="R37" s="3"/>
      <c r="S37" s="3"/>
      <c r="T37" s="3"/>
    </row>
    <row r="38" spans="1:20" ht="13.5" customHeight="1">
      <c r="A38" s="47" t="s">
        <v>58</v>
      </c>
      <c r="B38" s="48"/>
      <c r="C38" s="49"/>
      <c r="D38" s="50"/>
      <c r="E38" s="24"/>
      <c r="F38" s="51"/>
      <c r="G38" s="52"/>
      <c r="H38" s="53"/>
      <c r="I38" s="53"/>
      <c r="J38" s="54"/>
      <c r="K38" s="53"/>
      <c r="L38" s="54"/>
      <c r="M38" s="55"/>
      <c r="N38" s="54"/>
      <c r="O38" s="54"/>
      <c r="P38" s="56"/>
      <c r="Q38" s="51"/>
      <c r="R38" s="3"/>
      <c r="S38" s="3"/>
      <c r="T38" s="3"/>
    </row>
    <row r="39" spans="1:20" ht="15.75" customHeight="1">
      <c r="A39" s="47"/>
      <c r="B39" s="57" t="s">
        <v>27</v>
      </c>
      <c r="C39" s="26" t="s">
        <v>28</v>
      </c>
      <c r="D39" s="42">
        <f>SUM(D38:D38)</f>
        <v>0</v>
      </c>
      <c r="E39" s="26" t="s">
        <v>28</v>
      </c>
      <c r="F39" s="26" t="s">
        <v>28</v>
      </c>
      <c r="G39" s="26"/>
      <c r="H39" s="42">
        <f aca="true" t="shared" si="2" ref="H39:O39">SUM(H38:H38)</f>
        <v>0</v>
      </c>
      <c r="I39" s="42">
        <f t="shared" si="2"/>
        <v>0</v>
      </c>
      <c r="J39" s="42">
        <f t="shared" si="2"/>
        <v>0</v>
      </c>
      <c r="K39" s="42">
        <f t="shared" si="2"/>
        <v>0</v>
      </c>
      <c r="L39" s="42">
        <f t="shared" si="2"/>
        <v>0</v>
      </c>
      <c r="M39" s="42">
        <f t="shared" si="2"/>
        <v>0</v>
      </c>
      <c r="N39" s="42">
        <f t="shared" si="2"/>
        <v>0</v>
      </c>
      <c r="O39" s="42">
        <f t="shared" si="2"/>
        <v>0</v>
      </c>
      <c r="P39" s="26" t="s">
        <v>28</v>
      </c>
      <c r="Q39" s="26" t="s">
        <v>28</v>
      </c>
      <c r="R39" s="3"/>
      <c r="S39" s="3"/>
      <c r="T39" s="3"/>
    </row>
    <row r="40" spans="1:20" ht="18" customHeight="1">
      <c r="A40" s="58"/>
      <c r="B40" s="59" t="s">
        <v>59</v>
      </c>
      <c r="C40" s="26" t="s">
        <v>28</v>
      </c>
      <c r="D40" s="42">
        <f>D39+D27+D36</f>
        <v>360144000</v>
      </c>
      <c r="E40" s="26" t="s">
        <v>28</v>
      </c>
      <c r="F40" s="26" t="s">
        <v>28</v>
      </c>
      <c r="G40" s="26"/>
      <c r="H40" s="42">
        <f aca="true" t="shared" si="3" ref="H40:O40">H39+H27+H36</f>
        <v>500144000</v>
      </c>
      <c r="I40" s="42">
        <f t="shared" si="3"/>
        <v>0</v>
      </c>
      <c r="J40" s="42">
        <f t="shared" si="3"/>
        <v>1687135.94</v>
      </c>
      <c r="K40" s="42">
        <f t="shared" si="3"/>
        <v>187750000</v>
      </c>
      <c r="L40" s="42">
        <f t="shared" si="3"/>
        <v>11216087.93</v>
      </c>
      <c r="M40" s="42">
        <f t="shared" si="3"/>
        <v>312394000</v>
      </c>
      <c r="N40" s="42">
        <f t="shared" si="3"/>
        <v>0</v>
      </c>
      <c r="O40" s="42">
        <f t="shared" si="3"/>
        <v>0</v>
      </c>
      <c r="P40" s="26" t="s">
        <v>28</v>
      </c>
      <c r="Q40" s="26" t="s">
        <v>28</v>
      </c>
      <c r="R40" s="3"/>
      <c r="S40" s="3"/>
      <c r="T40" s="3"/>
    </row>
    <row r="41" spans="1:20" ht="18" customHeight="1">
      <c r="A41" s="18"/>
      <c r="B41" s="60"/>
      <c r="C41" s="61"/>
      <c r="D41" s="62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1"/>
      <c r="Q41" s="61"/>
      <c r="R41" s="3"/>
      <c r="S41" s="3"/>
      <c r="T41" s="3"/>
    </row>
    <row r="42" ht="30" customHeight="1"/>
    <row r="43" ht="40.5" customHeight="1"/>
    <row r="47" ht="12.75">
      <c r="B47" s="63"/>
    </row>
  </sheetData>
  <sheetProtection/>
  <mergeCells count="85"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O8:O9"/>
    <mergeCell ref="P8:P9"/>
    <mergeCell ref="Q8:Q9"/>
    <mergeCell ref="A11:Q11"/>
    <mergeCell ref="A14:Q14"/>
    <mergeCell ref="A17:Q17"/>
    <mergeCell ref="A18:A20"/>
    <mergeCell ref="B18:B20"/>
    <mergeCell ref="C18:C20"/>
    <mergeCell ref="D18:D20"/>
    <mergeCell ref="E18:E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A21:A23"/>
    <mergeCell ref="B21:B23"/>
    <mergeCell ref="C21:C23"/>
    <mergeCell ref="D21:D23"/>
    <mergeCell ref="E21:E23"/>
    <mergeCell ref="G21:G23"/>
    <mergeCell ref="H21:H23"/>
    <mergeCell ref="I21:I23"/>
    <mergeCell ref="J21:J23"/>
    <mergeCell ref="K21:K23"/>
    <mergeCell ref="L21:L23"/>
    <mergeCell ref="M21:M23"/>
    <mergeCell ref="M25:M26"/>
    <mergeCell ref="N21:N23"/>
    <mergeCell ref="O21:O23"/>
    <mergeCell ref="P21:P23"/>
    <mergeCell ref="Q21:Q23"/>
    <mergeCell ref="A25:A26"/>
    <mergeCell ref="B25:B26"/>
    <mergeCell ref="C25:C26"/>
    <mergeCell ref="D25:D26"/>
    <mergeCell ref="E25:E26"/>
    <mergeCell ref="E29:E35"/>
    <mergeCell ref="H25:H26"/>
    <mergeCell ref="I25:I26"/>
    <mergeCell ref="J25:J26"/>
    <mergeCell ref="K25:K26"/>
    <mergeCell ref="L25:L26"/>
    <mergeCell ref="G25:G26"/>
    <mergeCell ref="M29:M35"/>
    <mergeCell ref="N25:N26"/>
    <mergeCell ref="O25:O26"/>
    <mergeCell ref="P25:P26"/>
    <mergeCell ref="Q25:Q26"/>
    <mergeCell ref="A28:Q28"/>
    <mergeCell ref="A29:A35"/>
    <mergeCell ref="B29:B35"/>
    <mergeCell ref="C29:C35"/>
    <mergeCell ref="D29:D35"/>
    <mergeCell ref="N29:N35"/>
    <mergeCell ref="O29:O35"/>
    <mergeCell ref="P29:P35"/>
    <mergeCell ref="Q29:Q35"/>
    <mergeCell ref="A37:Q37"/>
    <mergeCell ref="F29:F35"/>
    <mergeCell ref="I29:I35"/>
    <mergeCell ref="J29:J35"/>
    <mergeCell ref="K29:K35"/>
    <mergeCell ref="L29:L35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Полянина Александра Александровна</cp:lastModifiedBy>
  <dcterms:created xsi:type="dcterms:W3CDTF">2021-02-17T12:23:18Z</dcterms:created>
  <dcterms:modified xsi:type="dcterms:W3CDTF">2021-02-17T13:32:29Z</dcterms:modified>
  <cp:category/>
  <cp:version/>
  <cp:contentType/>
  <cp:contentStatus/>
</cp:coreProperties>
</file>