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01.07.2020" sheetId="1" r:id="rId1"/>
  </sheets>
  <definedNames>
    <definedName name="_xlnm.Print_Titles" localSheetId="0">'01.07.2020'!$5:$6</definedName>
  </definedNames>
  <calcPr fullCalcOnLoad="1"/>
</workbook>
</file>

<file path=xl/sharedStrings.xml><?xml version="1.0" encoding="utf-8"?>
<sst xmlns="http://schemas.openxmlformats.org/spreadsheetml/2006/main" count="99" uniqueCount="99">
  <si>
    <t>Единица измерения: руб.</t>
  </si>
  <si>
    <t>0100</t>
  </si>
  <si>
    <t>0102</t>
  </si>
  <si>
    <t>0103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</si>
  <si>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</si>
  <si>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</si>
  <si>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</si>
  <si>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</si>
  <si>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</si>
  <si>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</si>
  <si>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</si>
  <si>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</si>
  <si>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</si>
  <si>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</si>
  <si>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</si>
  <si>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</si>
  <si>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</si>
  <si>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</si>
  <si>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</si>
  <si>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</si>
  <si>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</si>
  <si>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</si>
  <si>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</si>
  <si>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</si>
  <si>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</si>
  <si>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</si>
  <si>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</si>
  <si>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</si>
  <si>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</si>
  <si>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</si>
  <si>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</si>
  <si>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</si>
  <si>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</si>
  <si>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</si>
  <si>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</si>
  <si>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</si>
  <si>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</si>
  <si>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</si>
  <si>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</si>
  <si>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</si>
  <si>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1202</t>
  </si>
  <si>
    <t>1300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</si>
  <si>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</si>
  <si>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</si>
  <si>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</si>
  <si>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</si>
  <si>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</si>
  <si>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Утверждено решением Совета депутатов </t>
  </si>
  <si>
    <t xml:space="preserve">   </t>
  </si>
  <si>
    <t>0105</t>
  </si>
  <si>
    <t>Судебная система</t>
  </si>
  <si>
    <t>Анализ исполнения расходной части местного бюджета ЗАТО Александровск за 2 квартала 2020 года</t>
  </si>
  <si>
    <t>Исполнено за                                                     2 квартала                                      2020 года</t>
  </si>
  <si>
    <t>0705</t>
  </si>
  <si>
    <t>Профессиональная подготовка, переподготовка и повышение квалификации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</si>
  <si>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</si>
  <si>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</si>
  <si>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</si>
  <si>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</si>
  <si>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Резервный фонды</t>
  </si>
  <si>
    <t xml:space="preserve"> Другие общегосударственные вопросы</t>
  </si>
  <si>
    <t xml:space="preserve"> Органы юстиции</t>
  </si>
  <si>
    <t xml:space="preserve">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</si>
  <si>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Другие вопросы в области национальной безопасности и правоохранительной деятельности</t>
  </si>
  <si>
    <t xml:space="preserve"> Сельское хозяйство и рыболовство</t>
  </si>
  <si>
    <t xml:space="preserve"> Транспорт</t>
  </si>
  <si>
    <t xml:space="preserve"> Дорожное хозяйство (дорожные фонды)</t>
  </si>
  <si>
    <t xml:space="preserve"> Связь и информатика</t>
  </si>
  <si>
    <t xml:space="preserve"> Другие вопросы в области национальной экономики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</si>
  <si>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</si>
  <si>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</si>
  <si>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</si>
  <si>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</si>
  <si>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Охрана объектов растительного и животного мира и среды их обитания</t>
  </si>
  <si>
    <t xml:space="preserve"> Дошкольное образование</t>
  </si>
  <si>
    <t xml:space="preserve"> Общее образование</t>
  </si>
  <si>
    <t xml:space="preserve"> Дополнительное образование детей</t>
  </si>
  <si>
    <t xml:space="preserve"> Молодежная политика</t>
  </si>
  <si>
    <t xml:space="preserve"> Другие вопросы в области образования</t>
  </si>
  <si>
    <t xml:space="preserve"> Культура</t>
  </si>
  <si>
    <t xml:space="preserve"> Пенсионное обеспечение</t>
  </si>
  <si>
    <t xml:space="preserve"> Социальное обеспечение населения</t>
  </si>
  <si>
    <t xml:space="preserve"> Охрана семьи и детства</t>
  </si>
  <si>
    <t xml:space="preserve"> Физическая культура
</t>
  </si>
  <si>
    <t xml:space="preserve"> Периодическая печать и издательства</t>
  </si>
  <si>
    <t xml:space="preserve"> Обслуживание внутреннего государственного и муниципального долга</t>
  </si>
  <si>
    <t xml:space="preserve"> ОБЩЕГОСУДАРСТВЕННЫЕ ВОПРОСЫ</t>
  </si>
  <si>
    <t xml:space="preserve"> НАЦИОНАЛЬНАЯ БЕЗОПАСНОСТЬ И ПРАВООХРАНИТЕЛЬНАЯ ДЕЯТЕЛЬНОСТЬ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</si>
  <si>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</si>
  <si>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</si>
  <si>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</si>
  <si>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</si>
  <si>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</si>
  <si>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СОЦИАЛЬНАЯ ПОЛИТИКА</t>
  </si>
  <si>
    <t xml:space="preserve"> ФИЗИЧЕСКАЯ КУЛЬТУРА И СПОРТ</t>
  </si>
  <si>
    <t xml:space="preserve"> Средства массовой информации</t>
  </si>
  <si>
    <t xml:space="preserve"> Обслуживание государственного и муниципального долга</t>
  </si>
  <si>
    <t>Другие вопросы в области социальной политики</t>
  </si>
  <si>
    <t>Отклонение от плана                                                                       (гр.3-гр.4)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</si>
</sst>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center" vertical="top"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20" borderId="0">
      <alignment shrinkToFi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9" fillId="0" borderId="1">
      <alignment horizontal="left"/>
      <protection/>
    </xf>
    <xf numFmtId="0" fontId="28" fillId="0" borderId="1">
      <alignment horizontal="center" vertical="center" wrapText="1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1">
      <alignment horizontal="center" vertical="center"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0" fontId="28" fillId="20" borderId="0">
      <alignment horizontal="center"/>
      <protection/>
    </xf>
    <xf numFmtId="0" fontId="28" fillId="20" borderId="0">
      <alignment horizontal="left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6" fillId="0" borderId="1" xfId="77" applyNumberFormat="1" applyFont="1" applyFill="1" applyProtection="1">
      <alignment vertical="top" wrapText="1"/>
      <protection/>
    </xf>
    <xf numFmtId="1" fontId="46" fillId="0" borderId="1" xfId="43" applyNumberFormat="1" applyFont="1" applyFill="1" applyProtection="1">
      <alignment horizontal="center" vertical="top" shrinkToFit="1"/>
      <protection/>
    </xf>
    <xf numFmtId="4" fontId="46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8" fillId="0" borderId="1" xfId="57" applyNumberFormat="1" applyFont="1" applyFill="1" applyAlignment="1" applyProtection="1">
      <alignment horizontal="center" vertical="center" wrapText="1"/>
      <protection/>
    </xf>
    <xf numFmtId="0" fontId="47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8" fillId="0" borderId="0" xfId="42" applyFont="1" applyFill="1" applyBorder="1" applyAlignment="1" applyProtection="1">
      <alignment horizontal="center" vertical="center"/>
      <protection locked="0"/>
    </xf>
    <xf numFmtId="0" fontId="48" fillId="0" borderId="0" xfId="42" applyNumberFormat="1" applyFont="1" applyFill="1" applyBorder="1" applyAlignment="1" applyProtection="1">
      <alignment horizontal="center" vertical="center"/>
      <protection/>
    </xf>
    <xf numFmtId="0" fontId="46" fillId="0" borderId="1" xfId="77" applyNumberFormat="1" applyFont="1" applyProtection="1">
      <alignment vertical="top" wrapText="1"/>
      <protection/>
    </xf>
    <xf numFmtId="4" fontId="2" fillId="0" borderId="0" xfId="0" applyNumberFormat="1" applyFont="1" applyFill="1" applyAlignment="1" applyProtection="1">
      <alignment/>
      <protection locked="0"/>
    </xf>
    <xf numFmtId="1" fontId="47" fillId="13" borderId="1" xfId="43" applyNumberFormat="1" applyFont="1" applyFill="1" applyProtection="1">
      <alignment horizontal="center" vertical="top" shrinkToFit="1"/>
      <protection/>
    </xf>
    <xf numFmtId="0" fontId="47" fillId="13" borderId="1" xfId="77" applyNumberFormat="1" applyFont="1" applyFill="1" applyProtection="1">
      <alignment vertical="top" wrapText="1"/>
      <protection/>
    </xf>
    <xf numFmtId="4" fontId="47" fillId="13" borderId="1" xfId="80" applyFont="1" applyFill="1" applyProtection="1">
      <alignment horizontal="right" vertical="top" shrinkToFit="1"/>
      <protection/>
    </xf>
    <xf numFmtId="0" fontId="47" fillId="13" borderId="11" xfId="54" applyFont="1" applyFill="1" applyBorder="1" applyAlignment="1" applyProtection="1">
      <alignment/>
      <protection locked="0"/>
    </xf>
    <xf numFmtId="0" fontId="47" fillId="13" borderId="12" xfId="54" applyNumberFormat="1" applyFont="1" applyFill="1" applyBorder="1" applyAlignment="1" applyProtection="1">
      <alignment/>
      <protection/>
    </xf>
    <xf numFmtId="4" fontId="47" fillId="13" borderId="1" xfId="57" applyFont="1" applyFill="1" applyProtection="1">
      <alignment horizontal="right" vertical="top" shrinkToFit="1"/>
      <protection/>
    </xf>
    <xf numFmtId="4" fontId="46" fillId="0" borderId="13" xfId="101" applyNumberFormat="1" applyFont="1" applyBorder="1" applyAlignment="1">
      <alignment horizontal="right" vertical="top" shrinkToFit="1"/>
      <protection/>
    </xf>
    <xf numFmtId="4" fontId="46" fillId="0" borderId="1" xfId="101" applyNumberFormat="1" applyFont="1" applyBorder="1" applyAlignment="1">
      <alignment horizontal="right" vertical="top" shrinkToFit="1"/>
      <protection/>
    </xf>
    <xf numFmtId="49" fontId="46" fillId="0" borderId="1" xfId="43" applyNumberFormat="1" applyFont="1" applyFill="1" applyProtection="1">
      <alignment horizontal="center" vertical="top" shrinkToFit="1"/>
      <protection/>
    </xf>
    <xf numFmtId="4" fontId="46" fillId="0" borderId="1" xfId="81" applyNumberFormat="1" applyFont="1" applyFill="1" applyProtection="1">
      <alignment horizontal="right" vertical="top" shrinkToFit="1"/>
      <protection/>
    </xf>
    <xf numFmtId="0" fontId="47" fillId="0" borderId="0" xfId="43" applyNumberFormat="1" applyFont="1" applyFill="1" applyBorder="1" applyAlignment="1" applyProtection="1">
      <alignment horizontal="center" vertical="center"/>
      <protection/>
    </xf>
    <xf numFmtId="0" fontId="28" fillId="0" borderId="0" xfId="43" applyNumberFormat="1" applyFont="1" applyFill="1" applyBorder="1" applyAlignment="1" applyProtection="1">
      <alignment horizontal="right" vertical="center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8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4"/>
  <sheetViews>
    <sheetView showGridLines="0" tabSelected="1" zoomScalePageLayoutView="0" workbookViewId="0" topLeftCell="A1">
      <pane ySplit="6" topLeftCell="A34" activePane="bottomLeft" state="frozen"/>
      <selection pane="topLeft" activeCell="A1" sqref="A1"/>
      <selection pane="bottomLeft" activeCell="D42" sqref="D42:D45"/>
    </sheetView>
  </sheetViews>
  <sheetFormatPr defaultColWidth="9.140625" defaultRowHeight="15" outlineLevelRow="1"/>
  <cols>
    <col min="1" max="1" width="13.8515625" style="2" customWidth="1"/>
    <col min="2" max="2" width="40.00390625" style="2" customWidth="1"/>
    <col min="3" max="3" width="20.7109375" style="2" customWidth="1"/>
    <col min="4" max="5" width="22.28125" style="2" customWidth="1"/>
    <col min="6" max="6" width="14.28125" style="2" customWidth="1"/>
    <col min="7" max="16384" width="9.140625" style="2" customWidth="1"/>
  </cols>
  <sheetData>
    <row r="2" spans="1:6" ht="15.75">
      <c r="A2" s="24" t="s">
        <v>51</v>
      </c>
      <c r="B2" s="24"/>
      <c r="C2" s="24"/>
      <c r="D2" s="24"/>
      <c r="E2" s="24"/>
      <c r="F2" s="24"/>
    </row>
    <row r="3" spans="1:6" ht="15.75">
      <c r="A3" s="10"/>
      <c r="B3" s="11"/>
      <c r="C3" s="10"/>
      <c r="D3" s="10"/>
      <c r="E3" s="10"/>
      <c r="F3" s="10"/>
    </row>
    <row r="4" spans="1:6" ht="15.75">
      <c r="A4" s="25" t="s">
        <v>0</v>
      </c>
      <c r="B4" s="25"/>
      <c r="C4" s="25"/>
      <c r="D4" s="25"/>
      <c r="E4" s="25"/>
      <c r="F4" s="25"/>
    </row>
    <row r="5" spans="1:6" ht="59.25" customHeight="1">
      <c r="A5" s="8" t="s">
        <v>44</v>
      </c>
      <c r="B5" s="8" t="s">
        <v>45</v>
      </c>
      <c r="C5" s="8" t="s">
        <v>47</v>
      </c>
      <c r="D5" s="8" t="s">
        <v>52</v>
      </c>
      <c r="E5" s="8" t="s">
        <v>98</v>
      </c>
      <c r="F5" s="8" t="s">
        <v>46</v>
      </c>
    </row>
    <row r="6" spans="1:6" ht="15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</row>
    <row r="7" spans="1:6" s="9" customFormat="1" ht="31.5">
      <c r="A7" s="14" t="s">
        <v>1</v>
      </c>
      <c r="B7" s="15" t="s">
        <v>86</v>
      </c>
      <c r="C7" s="16">
        <f>SUM(C8:C14)</f>
        <v>257720657.38</v>
      </c>
      <c r="D7" s="16">
        <f>SUM(D8:D14)</f>
        <v>117446678.58</v>
      </c>
      <c r="E7" s="16">
        <f>SUM(E8:E14)</f>
        <v>140273978.8</v>
      </c>
      <c r="F7" s="16">
        <f>ROUND(D7/C7*100,2)</f>
        <v>45.57</v>
      </c>
    </row>
    <row r="8" spans="1:6" ht="63" outlineLevel="1">
      <c r="A8" s="4" t="s">
        <v>2</v>
      </c>
      <c r="B8" s="3" t="s">
        <v>55</v>
      </c>
      <c r="C8" s="20">
        <v>3309889.23</v>
      </c>
      <c r="D8" s="23">
        <v>1453486.25</v>
      </c>
      <c r="E8" s="5">
        <f aca="true" t="shared" si="0" ref="E8:E51">C8-D8</f>
        <v>1856402.98</v>
      </c>
      <c r="F8" s="5">
        <f aca="true" t="shared" si="1" ref="F8:F52">ROUND(D8/C8*100,2)</f>
        <v>43.91</v>
      </c>
    </row>
    <row r="9" spans="1:6" ht="78.75" outlineLevel="1">
      <c r="A9" s="4" t="s">
        <v>3</v>
      </c>
      <c r="B9" s="3" t="s">
        <v>56</v>
      </c>
      <c r="C9" s="20">
        <v>7351215</v>
      </c>
      <c r="D9" s="23">
        <v>3351570.57</v>
      </c>
      <c r="E9" s="5">
        <f t="shared" si="0"/>
        <v>3999644.43</v>
      </c>
      <c r="F9" s="5">
        <f t="shared" si="1"/>
        <v>45.59</v>
      </c>
    </row>
    <row r="10" spans="1:6" ht="94.5" outlineLevel="1">
      <c r="A10" s="4" t="s">
        <v>4</v>
      </c>
      <c r="B10" s="3" t="s">
        <v>57</v>
      </c>
      <c r="C10" s="20">
        <v>79758703.32</v>
      </c>
      <c r="D10" s="23">
        <v>37163608.73</v>
      </c>
      <c r="E10" s="5">
        <f t="shared" si="0"/>
        <v>42595094.589999996</v>
      </c>
      <c r="F10" s="5">
        <f t="shared" si="1"/>
        <v>46.6</v>
      </c>
    </row>
    <row r="11" spans="1:6" ht="15.75" outlineLevel="1">
      <c r="A11" s="4" t="s">
        <v>49</v>
      </c>
      <c r="B11" s="12" t="s">
        <v>50</v>
      </c>
      <c r="C11" s="21">
        <v>5612</v>
      </c>
      <c r="D11" s="23">
        <v>0</v>
      </c>
      <c r="E11" s="5">
        <f t="shared" si="0"/>
        <v>5612</v>
      </c>
      <c r="F11" s="5">
        <f t="shared" si="1"/>
        <v>0</v>
      </c>
    </row>
    <row r="12" spans="1:12" ht="78.75" outlineLevel="1">
      <c r="A12" s="4" t="s">
        <v>5</v>
      </c>
      <c r="B12" s="3" t="s">
        <v>58</v>
      </c>
      <c r="C12" s="20">
        <v>3956908.5</v>
      </c>
      <c r="D12" s="23">
        <v>1663935.83</v>
      </c>
      <c r="E12" s="5">
        <f t="shared" si="0"/>
        <v>2292972.67</v>
      </c>
      <c r="F12" s="5">
        <f t="shared" si="1"/>
        <v>42.05</v>
      </c>
      <c r="L12" s="2" t="s">
        <v>48</v>
      </c>
    </row>
    <row r="13" spans="1:6" ht="15.75" outlineLevel="1">
      <c r="A13" s="4" t="s">
        <v>6</v>
      </c>
      <c r="B13" s="3" t="s">
        <v>59</v>
      </c>
      <c r="C13" s="20">
        <v>1000000</v>
      </c>
      <c r="D13" s="23">
        <v>0</v>
      </c>
      <c r="E13" s="5">
        <f t="shared" si="0"/>
        <v>1000000</v>
      </c>
      <c r="F13" s="5">
        <f t="shared" si="1"/>
        <v>0</v>
      </c>
    </row>
    <row r="14" spans="1:6" ht="31.5" outlineLevel="1">
      <c r="A14" s="4" t="s">
        <v>7</v>
      </c>
      <c r="B14" s="3" t="s">
        <v>60</v>
      </c>
      <c r="C14" s="20">
        <v>162338329.33</v>
      </c>
      <c r="D14" s="23">
        <v>73814077.2</v>
      </c>
      <c r="E14" s="5">
        <f t="shared" si="0"/>
        <v>88524252.13000001</v>
      </c>
      <c r="F14" s="5">
        <f t="shared" si="1"/>
        <v>45.47</v>
      </c>
    </row>
    <row r="15" spans="1:6" ht="63">
      <c r="A15" s="14" t="s">
        <v>8</v>
      </c>
      <c r="B15" s="15" t="s">
        <v>87</v>
      </c>
      <c r="C15" s="16">
        <f>C16+C17+C18</f>
        <v>44266345.67</v>
      </c>
      <c r="D15" s="16">
        <f>D16+D17+D18</f>
        <v>20417295.509999998</v>
      </c>
      <c r="E15" s="16">
        <f>E16+E17+E18</f>
        <v>23849050.160000004</v>
      </c>
      <c r="F15" s="16">
        <f t="shared" si="1"/>
        <v>46.12</v>
      </c>
    </row>
    <row r="16" spans="1:6" ht="15.75" outlineLevel="1">
      <c r="A16" s="4" t="s">
        <v>9</v>
      </c>
      <c r="B16" s="3" t="s">
        <v>61</v>
      </c>
      <c r="C16" s="21">
        <v>2382872</v>
      </c>
      <c r="D16" s="23">
        <v>1281775.4</v>
      </c>
      <c r="E16" s="5">
        <f t="shared" si="0"/>
        <v>1101096.6</v>
      </c>
      <c r="F16" s="5">
        <f t="shared" si="1"/>
        <v>53.79</v>
      </c>
    </row>
    <row r="17" spans="1:6" ht="63" outlineLevel="1">
      <c r="A17" s="4" t="s">
        <v>10</v>
      </c>
      <c r="B17" s="3" t="s">
        <v>62</v>
      </c>
      <c r="C17" s="20">
        <v>41821794.67</v>
      </c>
      <c r="D17" s="23">
        <v>19135520.11</v>
      </c>
      <c r="E17" s="5">
        <f t="shared" si="0"/>
        <v>22686274.560000002</v>
      </c>
      <c r="F17" s="5">
        <f t="shared" si="1"/>
        <v>45.75</v>
      </c>
    </row>
    <row r="18" spans="1:6" ht="47.25" outlineLevel="1">
      <c r="A18" s="4" t="s">
        <v>11</v>
      </c>
      <c r="B18" s="3" t="s">
        <v>63</v>
      </c>
      <c r="C18" s="20">
        <v>61679</v>
      </c>
      <c r="D18" s="23">
        <v>0</v>
      </c>
      <c r="E18" s="5">
        <f t="shared" si="0"/>
        <v>61679</v>
      </c>
      <c r="F18" s="5">
        <f t="shared" si="1"/>
        <v>0</v>
      </c>
    </row>
    <row r="19" spans="1:6" ht="15.75">
      <c r="A19" s="14" t="s">
        <v>12</v>
      </c>
      <c r="B19" s="15" t="s">
        <v>88</v>
      </c>
      <c r="C19" s="16">
        <f>C20+C21+C22+C23+C24</f>
        <v>211873024.35000002</v>
      </c>
      <c r="D19" s="16">
        <f>D20+D21+D22+D23+D24</f>
        <v>101199745.28999999</v>
      </c>
      <c r="E19" s="16">
        <f>E20+E21+E22+E23+E24</f>
        <v>110673279.06</v>
      </c>
      <c r="F19" s="16">
        <f t="shared" si="1"/>
        <v>47.76</v>
      </c>
    </row>
    <row r="20" spans="1:6" ht="15.75" outlineLevel="1">
      <c r="A20" s="4" t="s">
        <v>13</v>
      </c>
      <c r="B20" s="3" t="s">
        <v>64</v>
      </c>
      <c r="C20" s="21">
        <v>5468851.2</v>
      </c>
      <c r="D20" s="23">
        <v>3005116</v>
      </c>
      <c r="E20" s="5">
        <f t="shared" si="0"/>
        <v>2463735.2</v>
      </c>
      <c r="F20" s="5">
        <f t="shared" si="1"/>
        <v>54.95</v>
      </c>
    </row>
    <row r="21" spans="1:6" ht="15.75" outlineLevel="1">
      <c r="A21" s="4" t="s">
        <v>14</v>
      </c>
      <c r="B21" s="3" t="s">
        <v>65</v>
      </c>
      <c r="C21" s="21">
        <v>32399981.5</v>
      </c>
      <c r="D21" s="23">
        <v>12108189.89</v>
      </c>
      <c r="E21" s="5">
        <f t="shared" si="0"/>
        <v>20291791.61</v>
      </c>
      <c r="F21" s="5">
        <f t="shared" si="1"/>
        <v>37.37</v>
      </c>
    </row>
    <row r="22" spans="1:6" ht="31.5" outlineLevel="1">
      <c r="A22" s="4" t="s">
        <v>15</v>
      </c>
      <c r="B22" s="3" t="s">
        <v>66</v>
      </c>
      <c r="C22" s="21">
        <v>138602705.84</v>
      </c>
      <c r="D22" s="23">
        <v>70522824</v>
      </c>
      <c r="E22" s="5">
        <f t="shared" si="0"/>
        <v>68079881.84</v>
      </c>
      <c r="F22" s="5">
        <f t="shared" si="1"/>
        <v>50.88</v>
      </c>
    </row>
    <row r="23" spans="1:6" ht="15.75" outlineLevel="1">
      <c r="A23" s="4" t="s">
        <v>16</v>
      </c>
      <c r="B23" s="3" t="s">
        <v>67</v>
      </c>
      <c r="C23" s="20">
        <v>11801853.18</v>
      </c>
      <c r="D23" s="23">
        <v>6320834.8</v>
      </c>
      <c r="E23" s="5">
        <f t="shared" si="0"/>
        <v>5481018.38</v>
      </c>
      <c r="F23" s="5">
        <f t="shared" si="1"/>
        <v>53.56</v>
      </c>
    </row>
    <row r="24" spans="1:6" ht="31.5" outlineLevel="1">
      <c r="A24" s="4" t="s">
        <v>17</v>
      </c>
      <c r="B24" s="3" t="s">
        <v>68</v>
      </c>
      <c r="C24" s="21">
        <v>23599632.63</v>
      </c>
      <c r="D24" s="23">
        <v>9242780.6</v>
      </c>
      <c r="E24" s="5">
        <f t="shared" si="0"/>
        <v>14356852.03</v>
      </c>
      <c r="F24" s="5">
        <f t="shared" si="1"/>
        <v>39.16</v>
      </c>
    </row>
    <row r="25" spans="1:6" ht="31.5">
      <c r="A25" s="14" t="s">
        <v>18</v>
      </c>
      <c r="B25" s="15" t="s">
        <v>89</v>
      </c>
      <c r="C25" s="16">
        <f>C26+C27+C28+C29</f>
        <v>246927069.82000002</v>
      </c>
      <c r="D25" s="16">
        <f>D26+D27+D28+D29</f>
        <v>63928619.76</v>
      </c>
      <c r="E25" s="16">
        <f>E26+E27+E28+E29</f>
        <v>182998450.06</v>
      </c>
      <c r="F25" s="16">
        <f t="shared" si="1"/>
        <v>25.89</v>
      </c>
    </row>
    <row r="26" spans="1:6" ht="15.75" outlineLevel="1">
      <c r="A26" s="4" t="s">
        <v>19</v>
      </c>
      <c r="B26" s="3" t="s">
        <v>69</v>
      </c>
      <c r="C26" s="21">
        <v>50729136.69</v>
      </c>
      <c r="D26" s="23">
        <v>13661801.33</v>
      </c>
      <c r="E26" s="5">
        <f t="shared" si="0"/>
        <v>37067335.36</v>
      </c>
      <c r="F26" s="5">
        <f t="shared" si="1"/>
        <v>26.93</v>
      </c>
    </row>
    <row r="27" spans="1:6" ht="15.75" outlineLevel="1">
      <c r="A27" s="4" t="s">
        <v>20</v>
      </c>
      <c r="B27" s="3" t="s">
        <v>70</v>
      </c>
      <c r="C27" s="20">
        <v>77461507.2</v>
      </c>
      <c r="D27" s="23">
        <v>32447032.08</v>
      </c>
      <c r="E27" s="5">
        <f t="shared" si="0"/>
        <v>45014475.120000005</v>
      </c>
      <c r="F27" s="5">
        <f t="shared" si="1"/>
        <v>41.89</v>
      </c>
    </row>
    <row r="28" spans="1:6" ht="15.75" outlineLevel="1">
      <c r="A28" s="4" t="s">
        <v>21</v>
      </c>
      <c r="B28" s="3" t="s">
        <v>71</v>
      </c>
      <c r="C28" s="21">
        <v>118477171.65</v>
      </c>
      <c r="D28" s="23">
        <v>17816107.95</v>
      </c>
      <c r="E28" s="5">
        <f t="shared" si="0"/>
        <v>100661063.7</v>
      </c>
      <c r="F28" s="5">
        <f t="shared" si="1"/>
        <v>15.04</v>
      </c>
    </row>
    <row r="29" spans="1:6" ht="31.5" outlineLevel="1">
      <c r="A29" s="4" t="s">
        <v>22</v>
      </c>
      <c r="B29" s="3" t="s">
        <v>72</v>
      </c>
      <c r="C29" s="20">
        <v>259254.28</v>
      </c>
      <c r="D29" s="23">
        <v>3678.4</v>
      </c>
      <c r="E29" s="5">
        <f t="shared" si="0"/>
        <v>255575.88</v>
      </c>
      <c r="F29" s="5">
        <f t="shared" si="1"/>
        <v>1.42</v>
      </c>
    </row>
    <row r="30" spans="1:6" ht="15.75">
      <c r="A30" s="14" t="s">
        <v>23</v>
      </c>
      <c r="B30" s="15" t="s">
        <v>90</v>
      </c>
      <c r="C30" s="16">
        <f>C31</f>
        <v>5685998.65</v>
      </c>
      <c r="D30" s="16">
        <f>D31</f>
        <v>599224</v>
      </c>
      <c r="E30" s="16">
        <f>E31</f>
        <v>5086774.65</v>
      </c>
      <c r="F30" s="16">
        <f t="shared" si="1"/>
        <v>10.54</v>
      </c>
    </row>
    <row r="31" spans="1:6" ht="31.5" outlineLevel="1">
      <c r="A31" s="4" t="s">
        <v>24</v>
      </c>
      <c r="B31" s="3" t="s">
        <v>73</v>
      </c>
      <c r="C31" s="21">
        <v>5685998.65</v>
      </c>
      <c r="D31" s="23">
        <v>599224</v>
      </c>
      <c r="E31" s="5">
        <f t="shared" si="0"/>
        <v>5086774.65</v>
      </c>
      <c r="F31" s="5">
        <f t="shared" si="1"/>
        <v>10.54</v>
      </c>
    </row>
    <row r="32" spans="1:6" ht="15.75">
      <c r="A32" s="14" t="s">
        <v>25</v>
      </c>
      <c r="B32" s="15" t="s">
        <v>91</v>
      </c>
      <c r="C32" s="16">
        <f>C33+C34+C35+C36+C37+C38</f>
        <v>1738894526.7</v>
      </c>
      <c r="D32" s="16">
        <f>D33+D34+D35+D36+D37+D38</f>
        <v>944689522.63</v>
      </c>
      <c r="E32" s="16">
        <f>E33+E34+E35+E36+E37+E38</f>
        <v>793070173.99</v>
      </c>
      <c r="F32" s="16">
        <f t="shared" si="1"/>
        <v>54.33</v>
      </c>
    </row>
    <row r="33" spans="1:6" ht="15.75" outlineLevel="1">
      <c r="A33" s="4" t="s">
        <v>26</v>
      </c>
      <c r="B33" s="3" t="s">
        <v>74</v>
      </c>
      <c r="C33" s="21">
        <v>681633444.09</v>
      </c>
      <c r="D33" s="23">
        <v>372218628.84</v>
      </c>
      <c r="E33" s="5">
        <f t="shared" si="0"/>
        <v>309414815.25000006</v>
      </c>
      <c r="F33" s="5">
        <f t="shared" si="1"/>
        <v>54.61</v>
      </c>
    </row>
    <row r="34" spans="1:6" ht="15.75" outlineLevel="1">
      <c r="A34" s="4" t="s">
        <v>27</v>
      </c>
      <c r="B34" s="3" t="s">
        <v>75</v>
      </c>
      <c r="C34" s="21">
        <v>556412480.07</v>
      </c>
      <c r="D34" s="23">
        <v>322290772.86</v>
      </c>
      <c r="E34" s="5">
        <f t="shared" si="0"/>
        <v>234121707.21000004</v>
      </c>
      <c r="F34" s="5">
        <f t="shared" si="1"/>
        <v>57.92</v>
      </c>
    </row>
    <row r="35" spans="1:6" ht="18.75" customHeight="1" outlineLevel="1">
      <c r="A35" s="4" t="s">
        <v>28</v>
      </c>
      <c r="B35" s="3" t="s">
        <v>76</v>
      </c>
      <c r="C35" s="21">
        <v>372663595.99</v>
      </c>
      <c r="D35" s="23">
        <v>184059161.25</v>
      </c>
      <c r="E35" s="5">
        <f t="shared" si="0"/>
        <v>188604434.74</v>
      </c>
      <c r="F35" s="5">
        <f t="shared" si="1"/>
        <v>49.39</v>
      </c>
    </row>
    <row r="36" spans="1:6" ht="47.25" outlineLevel="1">
      <c r="A36" s="22" t="s">
        <v>53</v>
      </c>
      <c r="B36" s="3" t="s">
        <v>54</v>
      </c>
      <c r="C36" s="21">
        <v>2407585.08</v>
      </c>
      <c r="D36" s="23">
        <v>1272755</v>
      </c>
      <c r="E36" s="5"/>
      <c r="F36" s="5"/>
    </row>
    <row r="37" spans="1:6" ht="15.75" outlineLevel="1">
      <c r="A37" s="4" t="s">
        <v>29</v>
      </c>
      <c r="B37" s="3" t="s">
        <v>77</v>
      </c>
      <c r="C37" s="21">
        <v>32749278.14</v>
      </c>
      <c r="D37" s="23">
        <v>14840717.79</v>
      </c>
      <c r="E37" s="5">
        <f t="shared" si="0"/>
        <v>17908560.35</v>
      </c>
      <c r="F37" s="5">
        <f t="shared" si="1"/>
        <v>45.32</v>
      </c>
    </row>
    <row r="38" spans="1:6" ht="31.5" outlineLevel="1">
      <c r="A38" s="4" t="s">
        <v>30</v>
      </c>
      <c r="B38" s="3" t="s">
        <v>78</v>
      </c>
      <c r="C38" s="21">
        <v>93028143.33</v>
      </c>
      <c r="D38" s="23">
        <v>50007486.89</v>
      </c>
      <c r="E38" s="5">
        <f t="shared" si="0"/>
        <v>43020656.44</v>
      </c>
      <c r="F38" s="5">
        <f t="shared" si="1"/>
        <v>53.76</v>
      </c>
    </row>
    <row r="39" spans="1:6" ht="15.75">
      <c r="A39" s="14" t="s">
        <v>31</v>
      </c>
      <c r="B39" s="15" t="s">
        <v>92</v>
      </c>
      <c r="C39" s="16">
        <f>C40</f>
        <v>228752360.2</v>
      </c>
      <c r="D39" s="16">
        <f>D40</f>
        <v>112689862.63</v>
      </c>
      <c r="E39" s="16">
        <f>E40</f>
        <v>116062497.57</v>
      </c>
      <c r="F39" s="16">
        <f t="shared" si="1"/>
        <v>49.26</v>
      </c>
    </row>
    <row r="40" spans="1:6" ht="15.75" outlineLevel="1">
      <c r="A40" s="4" t="s">
        <v>32</v>
      </c>
      <c r="B40" s="3" t="s">
        <v>79</v>
      </c>
      <c r="C40" s="21">
        <v>228752360.2</v>
      </c>
      <c r="D40" s="23">
        <v>112689862.63</v>
      </c>
      <c r="E40" s="5">
        <f t="shared" si="0"/>
        <v>116062497.57</v>
      </c>
      <c r="F40" s="5">
        <f t="shared" si="1"/>
        <v>49.26</v>
      </c>
    </row>
    <row r="41" spans="1:6" ht="15.75">
      <c r="A41" s="14" t="s">
        <v>33</v>
      </c>
      <c r="B41" s="15" t="s">
        <v>93</v>
      </c>
      <c r="C41" s="16">
        <f>C42+C43+C44+C45</f>
        <v>75306170.95</v>
      </c>
      <c r="D41" s="16">
        <f>D42+D43+D44+D45</f>
        <v>33021668.520000003</v>
      </c>
      <c r="E41" s="16">
        <f>E42+E43+E44+E45</f>
        <v>37924573.599999994</v>
      </c>
      <c r="F41" s="16">
        <f t="shared" si="1"/>
        <v>43.85</v>
      </c>
    </row>
    <row r="42" spans="1:6" ht="15.75" outlineLevel="1">
      <c r="A42" s="4" t="s">
        <v>34</v>
      </c>
      <c r="B42" s="3" t="s">
        <v>80</v>
      </c>
      <c r="C42" s="21">
        <v>9672570.95</v>
      </c>
      <c r="D42" s="23">
        <v>4701923.62</v>
      </c>
      <c r="E42" s="5">
        <f t="shared" si="0"/>
        <v>4970647.329999999</v>
      </c>
      <c r="F42" s="5">
        <f t="shared" si="1"/>
        <v>48.61</v>
      </c>
    </row>
    <row r="43" spans="1:6" ht="15.75" outlineLevel="1">
      <c r="A43" s="4" t="s">
        <v>35</v>
      </c>
      <c r="B43" s="3" t="s">
        <v>81</v>
      </c>
      <c r="C43" s="21">
        <v>3880700</v>
      </c>
      <c r="D43" s="23">
        <v>1556049.47</v>
      </c>
      <c r="E43" s="5">
        <f t="shared" si="0"/>
        <v>2324650.5300000003</v>
      </c>
      <c r="F43" s="5">
        <f t="shared" si="1"/>
        <v>40.1</v>
      </c>
    </row>
    <row r="44" spans="1:6" ht="15.75" outlineLevel="1">
      <c r="A44" s="4" t="s">
        <v>36</v>
      </c>
      <c r="B44" s="3" t="s">
        <v>82</v>
      </c>
      <c r="C44" s="21">
        <v>53978100</v>
      </c>
      <c r="D44" s="23">
        <v>23348824.26</v>
      </c>
      <c r="E44" s="5">
        <f t="shared" si="0"/>
        <v>30629275.74</v>
      </c>
      <c r="F44" s="5">
        <f t="shared" si="1"/>
        <v>43.26</v>
      </c>
    </row>
    <row r="45" spans="1:6" ht="31.5" outlineLevel="1">
      <c r="A45" s="4">
        <v>1006</v>
      </c>
      <c r="B45" s="3" t="s">
        <v>97</v>
      </c>
      <c r="C45" s="21">
        <v>7774800</v>
      </c>
      <c r="D45" s="23">
        <v>3414871.17</v>
      </c>
      <c r="E45" s="5"/>
      <c r="F45" s="5"/>
    </row>
    <row r="46" spans="1:6" ht="31.5">
      <c r="A46" s="14" t="s">
        <v>37</v>
      </c>
      <c r="B46" s="15" t="s">
        <v>94</v>
      </c>
      <c r="C46" s="16">
        <f>C47</f>
        <v>1200000</v>
      </c>
      <c r="D46" s="16">
        <f>D47</f>
        <v>338560.4</v>
      </c>
      <c r="E46" s="16">
        <f>E47</f>
        <v>861439.6</v>
      </c>
      <c r="F46" s="16">
        <f t="shared" si="1"/>
        <v>28.21</v>
      </c>
    </row>
    <row r="47" spans="1:6" ht="31.5" outlineLevel="1">
      <c r="A47" s="4" t="s">
        <v>38</v>
      </c>
      <c r="B47" s="3" t="s">
        <v>83</v>
      </c>
      <c r="C47" s="20">
        <v>1200000</v>
      </c>
      <c r="D47" s="23">
        <v>338560.4</v>
      </c>
      <c r="E47" s="5">
        <f t="shared" si="0"/>
        <v>861439.6</v>
      </c>
      <c r="F47" s="5">
        <f t="shared" si="1"/>
        <v>28.21</v>
      </c>
    </row>
    <row r="48" spans="1:6" ht="15.75">
      <c r="A48" s="14" t="s">
        <v>39</v>
      </c>
      <c r="B48" s="15" t="s">
        <v>95</v>
      </c>
      <c r="C48" s="16">
        <f>C49</f>
        <v>4694691.74</v>
      </c>
      <c r="D48" s="16">
        <f>D49</f>
        <v>2314825.8</v>
      </c>
      <c r="E48" s="16">
        <f>E49</f>
        <v>2379865.9400000004</v>
      </c>
      <c r="F48" s="16">
        <f t="shared" si="1"/>
        <v>49.31</v>
      </c>
    </row>
    <row r="49" spans="1:6" ht="15.75" outlineLevel="1">
      <c r="A49" s="4" t="s">
        <v>40</v>
      </c>
      <c r="B49" s="3" t="s">
        <v>84</v>
      </c>
      <c r="C49" s="20">
        <v>4694691.74</v>
      </c>
      <c r="D49" s="23">
        <v>2314825.8</v>
      </c>
      <c r="E49" s="5">
        <f t="shared" si="0"/>
        <v>2379865.9400000004</v>
      </c>
      <c r="F49" s="5">
        <f t="shared" si="1"/>
        <v>49.31</v>
      </c>
    </row>
    <row r="50" spans="1:6" ht="31.5">
      <c r="A50" s="14" t="s">
        <v>41</v>
      </c>
      <c r="B50" s="15" t="s">
        <v>96</v>
      </c>
      <c r="C50" s="16">
        <f>C51</f>
        <v>24045445.32</v>
      </c>
      <c r="D50" s="16">
        <f>D51</f>
        <v>10650775.24</v>
      </c>
      <c r="E50" s="16">
        <f>E51</f>
        <v>13394670.08</v>
      </c>
      <c r="F50" s="16">
        <f t="shared" si="1"/>
        <v>44.29</v>
      </c>
    </row>
    <row r="51" spans="1:6" ht="47.25" outlineLevel="1">
      <c r="A51" s="4" t="s">
        <v>42</v>
      </c>
      <c r="B51" s="3" t="s">
        <v>85</v>
      </c>
      <c r="C51" s="20">
        <v>24045445.32</v>
      </c>
      <c r="D51" s="23">
        <v>10650775.24</v>
      </c>
      <c r="E51" s="5">
        <f t="shared" si="0"/>
        <v>13394670.08</v>
      </c>
      <c r="F51" s="5">
        <f t="shared" si="1"/>
        <v>44.29</v>
      </c>
    </row>
    <row r="52" spans="1:6" s="9" customFormat="1" ht="26.25" customHeight="1">
      <c r="A52" s="17"/>
      <c r="B52" s="18" t="s">
        <v>43</v>
      </c>
      <c r="C52" s="19">
        <f>C50+C48+C46+C41+C39+C32+C30+C25+C19+C15+C7</f>
        <v>2839366290.78</v>
      </c>
      <c r="D52" s="19">
        <f>D50+D48+D46+D41+D39+D32+D30+D25+D19+D15+D7</f>
        <v>1407296778.36</v>
      </c>
      <c r="E52" s="19">
        <f>E50+E48+E46+E41+E39+E32+E30+E25+E19+E15+E7</f>
        <v>1426574753.51</v>
      </c>
      <c r="F52" s="19">
        <f t="shared" si="1"/>
        <v>49.56</v>
      </c>
    </row>
    <row r="53" spans="1:6" ht="12.75" customHeight="1">
      <c r="A53" s="1"/>
      <c r="B53" s="1"/>
      <c r="C53" s="1"/>
      <c r="D53" s="1"/>
      <c r="E53" s="1"/>
      <c r="F53" s="1"/>
    </row>
    <row r="54" spans="3:4" s="6" customFormat="1" ht="15.75" customHeight="1">
      <c r="C54" s="13"/>
      <c r="D54" s="13"/>
    </row>
    <row r="55" s="6" customFormat="1" ht="15.75" customHeight="1"/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6" customFormat="1" ht="15.75" customHeight="1"/>
    <row r="66" s="6" customFormat="1" ht="15.75" customHeight="1"/>
  </sheetData>
  <sheetProtection/>
  <mergeCells count="2">
    <mergeCell ref="A2:F2"/>
    <mergeCell ref="A4:F4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Полянина Александра Александровна</cp:lastModifiedBy>
  <cp:lastPrinted>2018-04-23T09:23:05Z</cp:lastPrinted>
  <dcterms:created xsi:type="dcterms:W3CDTF">2018-04-23T09:16:16Z</dcterms:created>
  <dcterms:modified xsi:type="dcterms:W3CDTF">2020-08-25T09:28:37Z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