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015" activeTab="0"/>
  </bookViews>
  <sheets>
    <sheet name="Прил.на 01.10.22  " sheetId="1" r:id="rId1"/>
  </sheets>
  <definedNames/>
  <calcPr fullCalcOnLoad="1"/>
</workbook>
</file>

<file path=xl/sharedStrings.xml><?xml version="1.0" encoding="utf-8"?>
<sst xmlns="http://schemas.openxmlformats.org/spreadsheetml/2006/main" count="110" uniqueCount="67">
  <si>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</si>
  <si>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</si>
  <si>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</si>
  <si>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</si>
  <si>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октября  2022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</si>
  <si>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</si>
  <si>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</si>
  <si>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</si>
  <si>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</si>
  <si>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</si>
  <si>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</si>
  <si>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</si>
  <si>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</si>
  <si>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</si>
  <si>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</si>
  <si>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</si>
  <si>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</si>
  <si>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</si>
  <si>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</si>
  <si>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</si>
  <si>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</si>
  <si>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</si>
  <si>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</si>
  <si>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</si>
  <si>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</si>
  <si>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</si>
  <si>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</si>
  <si>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</si>
  <si>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</si>
  <si>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</si>
  <si>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</si>
  <si>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</si>
  <si>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</si>
  <si>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</si>
  <si>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</si>
  <si>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</si>
  <si>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</si>
  <si>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</si>
  <si>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</si>
  <si>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</si>
  <si>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</si>
  <si>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</si>
  <si>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</si>
  <si>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07.10.2022 - 14 500 000,00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</si>
  <si>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</si>
  <si>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</si>
  <si>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</si>
  <si>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</si>
  <si>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</si>
  <si>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10.11.2021 - 0,00</t>
  </si>
  <si>
    <t>10.11.2022 - 28 694 000,00</t>
  </si>
  <si>
    <t>3.5.</t>
  </si>
  <si>
    <t>№ 09-21 от 16.12.2021</t>
  </si>
  <si>
    <t>на погашение муниципальных долговых обязательств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</si>
  <si>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</si>
  <si>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</si>
  <si>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</si>
  <si>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</si>
  <si>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</si>
  <si>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</si>
  <si>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</si>
  <si>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5. Муниципальные гарантии:</t>
  </si>
  <si>
    <t>5.1.</t>
  </si>
  <si>
    <t>ВСЕГО:</t>
  </si>
  <si>
    <t>Руководитель финансового органа</t>
  </si>
  <si>
    <t xml:space="preserve">Н.И.Василюк </t>
  </si>
  <si>
    <t>Исполнитель (ФИО, контактный телефон) Должикова Ю.В.., тел. 6-03-70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</si>
</sst>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 shrinkToFi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 shrinkToFit="1"/>
    </xf>
    <xf numFmtId="0" fontId="20" fillId="0" borderId="15" xfId="0" applyFont="1" applyBorder="1" applyAlignment="1">
      <alignment horizontal="center" vertical="top" wrapText="1" shrinkToFit="1"/>
    </xf>
    <xf numFmtId="0" fontId="20" fillId="0" borderId="13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3" fillId="0" borderId="11" xfId="0" applyFont="1" applyFill="1" applyBorder="1" applyAlignment="1">
      <alignment/>
    </xf>
    <xf numFmtId="0" fontId="23" fillId="0" borderId="16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4" fontId="19" fillId="0" borderId="19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center" vertical="center" wrapText="1"/>
    </xf>
    <xf numFmtId="14" fontId="19" fillId="0" borderId="22" xfId="0" applyNumberFormat="1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4" fontId="19" fillId="0" borderId="23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4" fontId="19" fillId="0" borderId="15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 wrapText="1"/>
    </xf>
    <xf numFmtId="164" fontId="19" fillId="33" borderId="21" xfId="0" applyNumberFormat="1" applyFont="1" applyFill="1" applyBorder="1" applyAlignment="1">
      <alignment horizontal="center" vertical="center"/>
    </xf>
    <xf numFmtId="164" fontId="23" fillId="0" borderId="21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4" fontId="19" fillId="0" borderId="21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 wrapText="1"/>
    </xf>
    <xf numFmtId="164" fontId="19" fillId="33" borderId="14" xfId="0" applyNumberFormat="1" applyFont="1" applyFill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164" fontId="19" fillId="0" borderId="14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 wrapText="1"/>
    </xf>
    <xf numFmtId="1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wrapText="1"/>
    </xf>
    <xf numFmtId="164" fontId="19" fillId="33" borderId="14" xfId="0" applyNumberFormat="1" applyFont="1" applyFill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3" fillId="0" borderId="14" xfId="0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vertical="center" wrapText="1"/>
    </xf>
    <xf numFmtId="14" fontId="19" fillId="0" borderId="2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wrapText="1"/>
    </xf>
    <xf numFmtId="3" fontId="33" fillId="0" borderId="11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wrapText="1"/>
    </xf>
    <xf numFmtId="0" fontId="21" fillId="0" borderId="10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pane ySplit="8" topLeftCell="A27" activePane="bottomLeft" state="frozen"/>
      <selection pane="topLeft" activeCell="L22" sqref="L22"/>
      <selection pane="bottomLeft" activeCell="L17" sqref="L17:L19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1"/>
      <c r="O1" s="2" t="s">
        <v>0</v>
      </c>
      <c r="P1" s="2"/>
      <c r="Q1" s="2"/>
    </row>
    <row r="2" spans="15:17" ht="12.75">
      <c r="O2" s="2" t="s">
        <v>1</v>
      </c>
      <c r="P2" s="2"/>
      <c r="Q2" s="2"/>
    </row>
    <row r="3" spans="15:17" ht="12.75">
      <c r="O3" s="2" t="s">
        <v>2</v>
      </c>
      <c r="P3" s="2"/>
      <c r="Q3" s="2"/>
    </row>
    <row r="4" spans="1:20" ht="15.75" customHeight="1">
      <c r="A4" s="3"/>
      <c r="B4" s="4" t="s">
        <v>3</v>
      </c>
      <c r="C4" s="4"/>
      <c r="D4" s="4"/>
      <c r="E4" s="4"/>
      <c r="F4" s="4"/>
      <c r="G4" s="5"/>
      <c r="H4" s="5"/>
      <c r="I4" s="5"/>
      <c r="J4" s="5"/>
      <c r="K4" s="5"/>
      <c r="L4" s="6"/>
      <c r="M4" s="6"/>
      <c r="N4" s="6"/>
      <c r="O4" s="6"/>
      <c r="P4" s="6"/>
      <c r="Q4" s="3"/>
      <c r="R4" s="3"/>
      <c r="S4" s="3"/>
      <c r="T4" s="3"/>
    </row>
    <row r="5" spans="1:20" ht="16.5" customHeight="1">
      <c r="A5" s="3"/>
      <c r="B5" s="7" t="s">
        <v>4</v>
      </c>
      <c r="C5" s="8"/>
      <c r="D5" s="8"/>
      <c r="E5" s="9"/>
      <c r="F5" s="9"/>
      <c r="G5" s="10" t="s">
        <v>5</v>
      </c>
      <c r="H5" s="11"/>
      <c r="I5" s="11"/>
      <c r="J5" s="11"/>
      <c r="K5" s="11"/>
      <c r="L5" s="11"/>
      <c r="Q5" s="3"/>
      <c r="R5" s="3"/>
      <c r="S5" s="3"/>
      <c r="T5" s="3"/>
    </row>
    <row r="6" spans="1:23" ht="15" customHeight="1">
      <c r="A6" s="5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3"/>
      <c r="O6" s="13"/>
      <c r="P6" s="15" t="s">
        <v>6</v>
      </c>
      <c r="Q6" s="13"/>
      <c r="R6" s="16"/>
      <c r="S6" s="16"/>
      <c r="T6" s="16"/>
      <c r="U6" s="17"/>
      <c r="V6" s="17"/>
      <c r="W6" s="18"/>
    </row>
    <row r="7" spans="1:23" ht="52.5" customHeight="1">
      <c r="A7" s="19" t="s">
        <v>7</v>
      </c>
      <c r="B7" s="20" t="s">
        <v>8</v>
      </c>
      <c r="C7" s="21" t="s">
        <v>9</v>
      </c>
      <c r="D7" s="21" t="s">
        <v>10</v>
      </c>
      <c r="E7" s="22" t="s">
        <v>11</v>
      </c>
      <c r="F7" s="22" t="s">
        <v>12</v>
      </c>
      <c r="G7" s="23" t="s">
        <v>13</v>
      </c>
      <c r="H7" s="23"/>
      <c r="I7" s="24" t="s">
        <v>14</v>
      </c>
      <c r="J7" s="25"/>
      <c r="K7" s="24" t="s">
        <v>15</v>
      </c>
      <c r="L7" s="25"/>
      <c r="M7" s="24" t="s">
        <v>16</v>
      </c>
      <c r="N7" s="25"/>
      <c r="O7" s="22" t="s">
        <v>17</v>
      </c>
      <c r="P7" s="21" t="s">
        <v>18</v>
      </c>
      <c r="Q7" s="21" t="s">
        <v>19</v>
      </c>
      <c r="R7" s="16"/>
      <c r="S7" s="16"/>
      <c r="T7" s="16"/>
      <c r="U7" s="17"/>
      <c r="V7" s="17"/>
      <c r="W7" s="18"/>
    </row>
    <row r="8" spans="1:23" ht="24" customHeight="1">
      <c r="A8" s="26"/>
      <c r="B8" s="27"/>
      <c r="C8" s="26"/>
      <c r="D8" s="26"/>
      <c r="E8" s="28"/>
      <c r="F8" s="28"/>
      <c r="G8" s="29" t="s">
        <v>20</v>
      </c>
      <c r="H8" s="29" t="s">
        <v>21</v>
      </c>
      <c r="I8" s="30" t="s">
        <v>22</v>
      </c>
      <c r="J8" s="31" t="s">
        <v>23</v>
      </c>
      <c r="K8" s="30" t="s">
        <v>22</v>
      </c>
      <c r="L8" s="31" t="s">
        <v>23</v>
      </c>
      <c r="M8" s="31" t="s">
        <v>22</v>
      </c>
      <c r="N8" s="32" t="s">
        <v>23</v>
      </c>
      <c r="O8" s="28"/>
      <c r="P8" s="26"/>
      <c r="Q8" s="33"/>
      <c r="R8" s="34"/>
      <c r="S8" s="34"/>
      <c r="T8" s="34"/>
      <c r="U8" s="18"/>
      <c r="V8" s="18"/>
      <c r="W8" s="18"/>
    </row>
    <row r="9" spans="1:23" ht="12" customHeight="1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6">
        <v>17</v>
      </c>
      <c r="R9" s="3"/>
      <c r="S9" s="34"/>
      <c r="T9" s="34"/>
      <c r="U9" s="18"/>
      <c r="V9" s="18"/>
      <c r="W9" s="18"/>
    </row>
    <row r="10" spans="1:20" s="18" customFormat="1" ht="17.25" customHeight="1">
      <c r="A10" s="37" t="s">
        <v>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4"/>
      <c r="S10" s="34"/>
      <c r="T10" s="34"/>
    </row>
    <row r="11" spans="1:20" s="18" customFormat="1" ht="14.25" customHeight="1">
      <c r="A11" s="39" t="s">
        <v>25</v>
      </c>
      <c r="B11" s="39"/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1">
        <v>0</v>
      </c>
      <c r="R11" s="34"/>
      <c r="S11" s="34"/>
      <c r="T11" s="34"/>
    </row>
    <row r="12" spans="1:20" s="18" customFormat="1" ht="15" customHeight="1">
      <c r="A12" s="39"/>
      <c r="B12" s="42" t="s">
        <v>26</v>
      </c>
      <c r="C12" s="39" t="s">
        <v>27</v>
      </c>
      <c r="D12" s="39"/>
      <c r="E12" s="39" t="s">
        <v>27</v>
      </c>
      <c r="F12" s="39" t="s">
        <v>27</v>
      </c>
      <c r="G12" s="39"/>
      <c r="H12" s="39"/>
      <c r="I12" s="39"/>
      <c r="J12" s="39"/>
      <c r="K12" s="39"/>
      <c r="L12" s="39"/>
      <c r="M12" s="39"/>
      <c r="N12" s="39"/>
      <c r="O12" s="39"/>
      <c r="P12" s="39" t="s">
        <v>27</v>
      </c>
      <c r="Q12" s="39" t="s">
        <v>27</v>
      </c>
      <c r="R12" s="34"/>
      <c r="S12" s="34"/>
      <c r="T12" s="34"/>
    </row>
    <row r="13" spans="1:20" ht="17.25" customHeight="1">
      <c r="A13" s="43" t="s">
        <v>28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3"/>
      <c r="S13" s="3"/>
      <c r="T13" s="3"/>
    </row>
    <row r="14" spans="1:20" ht="17.25" customHeight="1">
      <c r="A14" s="46" t="s">
        <v>29</v>
      </c>
      <c r="B14" s="42"/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1">
        <v>0</v>
      </c>
      <c r="R14" s="3"/>
      <c r="S14" s="3"/>
      <c r="T14" s="3"/>
    </row>
    <row r="15" spans="1:20" ht="15" customHeight="1">
      <c r="A15" s="46"/>
      <c r="B15" s="42" t="s">
        <v>26</v>
      </c>
      <c r="C15" s="39" t="s">
        <v>27</v>
      </c>
      <c r="D15" s="39"/>
      <c r="E15" s="39" t="s">
        <v>27</v>
      </c>
      <c r="F15" s="39" t="s">
        <v>27</v>
      </c>
      <c r="G15" s="39"/>
      <c r="H15" s="39"/>
      <c r="I15" s="39"/>
      <c r="J15" s="39"/>
      <c r="K15" s="39"/>
      <c r="L15" s="39"/>
      <c r="M15" s="39"/>
      <c r="N15" s="39"/>
      <c r="O15" s="39"/>
      <c r="P15" s="39" t="s">
        <v>27</v>
      </c>
      <c r="Q15" s="39" t="s">
        <v>27</v>
      </c>
      <c r="R15" s="3"/>
      <c r="S15" s="3"/>
      <c r="T15" s="3"/>
    </row>
    <row r="16" spans="1:20" ht="18" customHeight="1">
      <c r="A16" s="43" t="s">
        <v>30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8"/>
      <c r="R16" s="3"/>
      <c r="S16" s="3"/>
      <c r="T16" s="3"/>
    </row>
    <row r="17" spans="1:20" ht="21.75" customHeight="1">
      <c r="A17" s="49" t="s">
        <v>31</v>
      </c>
      <c r="B17" s="50" t="s">
        <v>32</v>
      </c>
      <c r="C17" s="51" t="s">
        <v>33</v>
      </c>
      <c r="D17" s="52">
        <v>30000000</v>
      </c>
      <c r="E17" s="53">
        <v>0.1</v>
      </c>
      <c r="F17" s="54" t="s">
        <v>34</v>
      </c>
      <c r="G17" s="55">
        <v>43067</v>
      </c>
      <c r="H17" s="52">
        <v>30000000</v>
      </c>
      <c r="I17" s="56"/>
      <c r="J17" s="57"/>
      <c r="K17" s="56">
        <f>28500000+450000</f>
        <v>28950000</v>
      </c>
      <c r="L17" s="52">
        <f>2794.52+30000+30000+24918.03+254.1+1402.6</f>
        <v>89369.25</v>
      </c>
      <c r="M17" s="58">
        <f>H17-K17</f>
        <v>1050000</v>
      </c>
      <c r="N17" s="59"/>
      <c r="O17" s="60"/>
      <c r="P17" s="61" t="s">
        <v>35</v>
      </c>
      <c r="Q17" s="62">
        <v>45212</v>
      </c>
      <c r="R17" s="3"/>
      <c r="S17" s="3"/>
      <c r="T17" s="3"/>
    </row>
    <row r="18" spans="1:20" ht="19.5" customHeight="1">
      <c r="A18" s="63"/>
      <c r="B18" s="64"/>
      <c r="C18" s="65"/>
      <c r="D18" s="66"/>
      <c r="E18" s="67"/>
      <c r="F18" s="54" t="s">
        <v>36</v>
      </c>
      <c r="G18" s="68"/>
      <c r="H18" s="66"/>
      <c r="I18" s="69"/>
      <c r="J18" s="70"/>
      <c r="K18" s="69"/>
      <c r="L18" s="66"/>
      <c r="M18" s="71"/>
      <c r="N18" s="72"/>
      <c r="O18" s="73"/>
      <c r="P18" s="74"/>
      <c r="Q18" s="75"/>
      <c r="R18" s="3"/>
      <c r="S18" s="3"/>
      <c r="T18" s="3"/>
    </row>
    <row r="19" spans="1:20" ht="18" customHeight="1">
      <c r="A19" s="76"/>
      <c r="B19" s="77"/>
      <c r="C19" s="78"/>
      <c r="D19" s="79"/>
      <c r="E19" s="80"/>
      <c r="F19" s="54" t="s">
        <v>37</v>
      </c>
      <c r="G19" s="81"/>
      <c r="H19" s="79"/>
      <c r="I19" s="82"/>
      <c r="J19" s="83"/>
      <c r="K19" s="82"/>
      <c r="L19" s="79"/>
      <c r="M19" s="84"/>
      <c r="N19" s="85"/>
      <c r="O19" s="86"/>
      <c r="P19" s="87"/>
      <c r="Q19" s="88"/>
      <c r="R19" s="3"/>
      <c r="S19" s="3"/>
      <c r="T19" s="3"/>
    </row>
    <row r="20" spans="1:20" ht="24.75" customHeight="1">
      <c r="A20" s="59" t="s">
        <v>38</v>
      </c>
      <c r="B20" s="50" t="s">
        <v>32</v>
      </c>
      <c r="C20" s="50" t="s">
        <v>39</v>
      </c>
      <c r="D20" s="89">
        <v>21750000</v>
      </c>
      <c r="E20" s="89">
        <v>0.1</v>
      </c>
      <c r="F20" s="54" t="s">
        <v>40</v>
      </c>
      <c r="G20" s="90">
        <v>43776</v>
      </c>
      <c r="H20" s="58">
        <v>21750000</v>
      </c>
      <c r="I20" s="89"/>
      <c r="J20" s="91">
        <v>11123.29</v>
      </c>
      <c r="K20" s="89">
        <v>7250000</v>
      </c>
      <c r="L20" s="58">
        <f>3277.4+20066.26+14500+11123.29</f>
        <v>48966.950000000004</v>
      </c>
      <c r="M20" s="58">
        <f>H20-K20</f>
        <v>14500000</v>
      </c>
      <c r="N20" s="92"/>
      <c r="O20" s="93"/>
      <c r="P20" s="61" t="s">
        <v>41</v>
      </c>
      <c r="Q20" s="94">
        <v>44841</v>
      </c>
      <c r="R20" s="3"/>
      <c r="S20" s="3"/>
      <c r="T20" s="3"/>
    </row>
    <row r="21" spans="1:20" ht="25.5" customHeight="1">
      <c r="A21" s="72"/>
      <c r="B21" s="64"/>
      <c r="C21" s="64"/>
      <c r="D21" s="95"/>
      <c r="E21" s="95"/>
      <c r="F21" s="54" t="s">
        <v>42</v>
      </c>
      <c r="G21" s="96"/>
      <c r="H21" s="71"/>
      <c r="I21" s="95"/>
      <c r="J21" s="97"/>
      <c r="K21" s="95"/>
      <c r="L21" s="71"/>
      <c r="M21" s="71"/>
      <c r="N21" s="98"/>
      <c r="O21" s="99"/>
      <c r="P21" s="74"/>
      <c r="Q21" s="100"/>
      <c r="R21" s="3"/>
      <c r="S21" s="3"/>
      <c r="T21" s="3"/>
    </row>
    <row r="22" spans="1:20" ht="21.75" customHeight="1">
      <c r="A22" s="85"/>
      <c r="B22" s="77"/>
      <c r="C22" s="77"/>
      <c r="D22" s="101"/>
      <c r="E22" s="101"/>
      <c r="F22" s="54" t="s">
        <v>43</v>
      </c>
      <c r="G22" s="102"/>
      <c r="H22" s="84"/>
      <c r="I22" s="101"/>
      <c r="J22" s="103"/>
      <c r="K22" s="101"/>
      <c r="L22" s="84"/>
      <c r="M22" s="84"/>
      <c r="N22" s="104"/>
      <c r="O22" s="105"/>
      <c r="P22" s="87"/>
      <c r="Q22" s="106"/>
      <c r="R22" s="3"/>
      <c r="S22" s="3"/>
      <c r="T22" s="3"/>
    </row>
    <row r="23" spans="1:20" ht="49.5" customHeight="1">
      <c r="A23" s="107" t="s">
        <v>44</v>
      </c>
      <c r="B23" s="108" t="s">
        <v>32</v>
      </c>
      <c r="C23" s="109" t="s">
        <v>45</v>
      </c>
      <c r="D23" s="110">
        <v>8700000</v>
      </c>
      <c r="E23" s="111">
        <v>0.1</v>
      </c>
      <c r="F23" s="54">
        <v>44875</v>
      </c>
      <c r="G23" s="112">
        <v>44008</v>
      </c>
      <c r="H23" s="113">
        <v>8700000</v>
      </c>
      <c r="I23" s="110"/>
      <c r="J23" s="114">
        <v>7484.38</v>
      </c>
      <c r="K23" s="110"/>
      <c r="L23" s="114">
        <f>4492.62+8700+7484.38</f>
        <v>20677</v>
      </c>
      <c r="M23" s="113">
        <f>H23-K23</f>
        <v>8700000</v>
      </c>
      <c r="N23" s="115"/>
      <c r="O23" s="110"/>
      <c r="P23" s="113" t="s">
        <v>46</v>
      </c>
      <c r="Q23" s="116">
        <v>44875</v>
      </c>
      <c r="R23" s="3"/>
      <c r="S23" s="3"/>
      <c r="T23" s="3"/>
    </row>
    <row r="24" spans="1:20" ht="30" customHeight="1">
      <c r="A24" s="59" t="s">
        <v>47</v>
      </c>
      <c r="B24" s="117" t="s">
        <v>32</v>
      </c>
      <c r="C24" s="50" t="s">
        <v>48</v>
      </c>
      <c r="D24" s="89">
        <v>28694000</v>
      </c>
      <c r="E24" s="53">
        <v>0.1</v>
      </c>
      <c r="F24" s="54" t="s">
        <v>49</v>
      </c>
      <c r="G24" s="90">
        <v>44110</v>
      </c>
      <c r="H24" s="58">
        <v>28694000</v>
      </c>
      <c r="I24" s="58"/>
      <c r="J24" s="58">
        <v>24684.7</v>
      </c>
      <c r="K24" s="58"/>
      <c r="L24" s="58">
        <f>6820.7+28694+24684.7</f>
        <v>60199.399999999994</v>
      </c>
      <c r="M24" s="58">
        <v>28694000</v>
      </c>
      <c r="N24" s="58"/>
      <c r="O24" s="58"/>
      <c r="P24" s="58" t="s">
        <v>46</v>
      </c>
      <c r="Q24" s="94">
        <v>44875</v>
      </c>
      <c r="R24" s="3"/>
      <c r="S24" s="3"/>
      <c r="T24" s="3"/>
    </row>
    <row r="25" spans="1:20" ht="26.25" customHeight="1">
      <c r="A25" s="85"/>
      <c r="B25" s="118"/>
      <c r="C25" s="77"/>
      <c r="D25" s="101"/>
      <c r="E25" s="80"/>
      <c r="F25" s="54" t="s">
        <v>50</v>
      </c>
      <c r="G25" s="102"/>
      <c r="H25" s="84"/>
      <c r="I25" s="84"/>
      <c r="J25" s="84"/>
      <c r="K25" s="84"/>
      <c r="L25" s="84"/>
      <c r="M25" s="84"/>
      <c r="N25" s="84"/>
      <c r="O25" s="84"/>
      <c r="P25" s="84"/>
      <c r="Q25" s="106"/>
      <c r="R25" s="3"/>
      <c r="S25" s="3"/>
      <c r="T25" s="3"/>
    </row>
    <row r="26" spans="1:20" ht="46.5" customHeight="1">
      <c r="A26" s="119" t="s">
        <v>51</v>
      </c>
      <c r="B26" s="108" t="s">
        <v>32</v>
      </c>
      <c r="C26" s="109" t="s">
        <v>52</v>
      </c>
      <c r="D26" s="110">
        <v>50000000</v>
      </c>
      <c r="E26" s="120">
        <v>0.1</v>
      </c>
      <c r="F26" s="54">
        <v>45250</v>
      </c>
      <c r="G26" s="112">
        <v>44546</v>
      </c>
      <c r="H26" s="113">
        <v>50000000</v>
      </c>
      <c r="I26" s="113"/>
      <c r="J26" s="113"/>
      <c r="K26" s="113"/>
      <c r="L26" s="113">
        <f>2191.78</f>
        <v>2191.78</v>
      </c>
      <c r="M26" s="113">
        <v>50000000</v>
      </c>
      <c r="N26" s="121"/>
      <c r="O26" s="121"/>
      <c r="P26" s="121" t="s">
        <v>53</v>
      </c>
      <c r="Q26" s="122">
        <v>45250</v>
      </c>
      <c r="R26" s="3"/>
      <c r="S26" s="3"/>
      <c r="T26" s="3"/>
    </row>
    <row r="27" spans="1:20" ht="13.5" customHeight="1">
      <c r="A27" s="46"/>
      <c r="B27" s="42" t="s">
        <v>26</v>
      </c>
      <c r="C27" s="123"/>
      <c r="D27" s="124">
        <f>SUM(D17:D26)</f>
        <v>139144000</v>
      </c>
      <c r="E27" s="39" t="s">
        <v>27</v>
      </c>
      <c r="F27" s="39" t="s">
        <v>27</v>
      </c>
      <c r="G27" s="39"/>
      <c r="H27" s="124">
        <f aca="true" t="shared" si="0" ref="H27:M27">SUM(H17:H26)</f>
        <v>139144000</v>
      </c>
      <c r="I27" s="124">
        <f t="shared" si="0"/>
        <v>0</v>
      </c>
      <c r="J27" s="124">
        <f t="shared" si="0"/>
        <v>43292.37</v>
      </c>
      <c r="K27" s="124">
        <f t="shared" si="0"/>
        <v>36200000</v>
      </c>
      <c r="L27" s="124">
        <f t="shared" si="0"/>
        <v>221404.38</v>
      </c>
      <c r="M27" s="124">
        <f t="shared" si="0"/>
        <v>102944000</v>
      </c>
      <c r="N27" s="40"/>
      <c r="O27" s="125"/>
      <c r="P27" s="39" t="s">
        <v>27</v>
      </c>
      <c r="Q27" s="39" t="s">
        <v>27</v>
      </c>
      <c r="R27" s="3"/>
      <c r="S27" s="3"/>
      <c r="T27" s="3"/>
    </row>
    <row r="28" spans="1:20" ht="17.25" customHeight="1">
      <c r="A28" s="43" t="s">
        <v>54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3"/>
      <c r="S28" s="3"/>
      <c r="T28" s="3"/>
    </row>
    <row r="29" spans="1:20" ht="42.75" customHeight="1">
      <c r="A29" s="123" t="s">
        <v>55</v>
      </c>
      <c r="B29" s="123" t="s">
        <v>56</v>
      </c>
      <c r="C29" s="126" t="s">
        <v>57</v>
      </c>
      <c r="D29" s="126">
        <v>93947000</v>
      </c>
      <c r="E29" s="127">
        <v>8.644499999</v>
      </c>
      <c r="F29" s="116">
        <v>45291</v>
      </c>
      <c r="G29" s="128">
        <v>44531</v>
      </c>
      <c r="H29" s="126">
        <v>93947000</v>
      </c>
      <c r="I29" s="126"/>
      <c r="J29" s="129">
        <v>631974.53</v>
      </c>
      <c r="K29" s="126">
        <v>5000000</v>
      </c>
      <c r="L29" s="129">
        <f>667499.87-1184.18+653040.34+589842.89+653040.34+631974.53+653040.34+631974.53+653040.34+653040.34+631974.53</f>
        <v>6417283.87</v>
      </c>
      <c r="M29" s="126">
        <f>H29-K29</f>
        <v>88947000</v>
      </c>
      <c r="N29" s="126"/>
      <c r="O29" s="126"/>
      <c r="P29" s="130" t="s">
        <v>58</v>
      </c>
      <c r="Q29" s="116">
        <v>45291</v>
      </c>
      <c r="R29" s="3"/>
      <c r="S29" s="3"/>
      <c r="T29" s="3"/>
    </row>
    <row r="30" spans="1:20" ht="49.5" customHeight="1">
      <c r="A30" s="123" t="s">
        <v>59</v>
      </c>
      <c r="B30" s="123" t="s">
        <v>56</v>
      </c>
      <c r="C30" s="126" t="s">
        <v>60</v>
      </c>
      <c r="D30" s="126">
        <v>90000000</v>
      </c>
      <c r="E30" s="127">
        <v>8.6445</v>
      </c>
      <c r="F30" s="116">
        <v>45291</v>
      </c>
      <c r="G30" s="128">
        <v>44531</v>
      </c>
      <c r="H30" s="126">
        <v>90000000</v>
      </c>
      <c r="I30" s="126"/>
      <c r="J30" s="129">
        <v>639456.16</v>
      </c>
      <c r="K30" s="126"/>
      <c r="L30" s="129">
        <f>639456.16+660771.37+596825.75+660771.37+639456.16+660771.37+639456.16+660771.37+660771.37+639456.16</f>
        <v>6458507.24</v>
      </c>
      <c r="M30" s="126">
        <f>H30</f>
        <v>90000000</v>
      </c>
      <c r="N30" s="126"/>
      <c r="O30" s="126"/>
      <c r="P30" s="130" t="s">
        <v>58</v>
      </c>
      <c r="Q30" s="116">
        <v>45291</v>
      </c>
      <c r="R30" s="3"/>
      <c r="S30" s="3"/>
      <c r="T30" s="3"/>
    </row>
    <row r="31" spans="1:20" ht="17.25" customHeight="1">
      <c r="A31" s="46"/>
      <c r="B31" s="42" t="s">
        <v>26</v>
      </c>
      <c r="C31" s="39" t="s">
        <v>27</v>
      </c>
      <c r="D31" s="131">
        <f>SUM(D29:D30)</f>
        <v>183947000</v>
      </c>
      <c r="E31" s="39" t="s">
        <v>27</v>
      </c>
      <c r="F31" s="39" t="s">
        <v>27</v>
      </c>
      <c r="G31" s="39"/>
      <c r="H31" s="131">
        <f aca="true" t="shared" si="1" ref="H31:M31">SUM(H29:H30)</f>
        <v>183947000</v>
      </c>
      <c r="I31" s="131">
        <f t="shared" si="1"/>
        <v>0</v>
      </c>
      <c r="J31" s="131">
        <f t="shared" si="1"/>
        <v>1271430.69</v>
      </c>
      <c r="K31" s="131">
        <f t="shared" si="1"/>
        <v>5000000</v>
      </c>
      <c r="L31" s="131">
        <f t="shared" si="1"/>
        <v>12875791.11</v>
      </c>
      <c r="M31" s="131">
        <f t="shared" si="1"/>
        <v>178947000</v>
      </c>
      <c r="N31" s="131"/>
      <c r="O31" s="131"/>
      <c r="P31" s="39" t="s">
        <v>27</v>
      </c>
      <c r="Q31" s="39" t="s">
        <v>27</v>
      </c>
      <c r="R31" s="3"/>
      <c r="S31" s="3"/>
      <c r="T31" s="3"/>
    </row>
    <row r="32" spans="1:20" ht="17.25" customHeight="1">
      <c r="A32" s="43" t="s">
        <v>61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3"/>
      <c r="S32" s="3"/>
      <c r="T32" s="3"/>
    </row>
    <row r="33" spans="1:20" ht="13.5" customHeight="1">
      <c r="A33" s="132" t="s">
        <v>62</v>
      </c>
      <c r="B33" s="133"/>
      <c r="C33" s="134"/>
      <c r="D33" s="135"/>
      <c r="E33" s="35"/>
      <c r="F33" s="136"/>
      <c r="G33" s="137"/>
      <c r="H33" s="138"/>
      <c r="I33" s="138"/>
      <c r="J33" s="139"/>
      <c r="K33" s="138"/>
      <c r="L33" s="139"/>
      <c r="M33" s="140"/>
      <c r="N33" s="139"/>
      <c r="O33" s="139"/>
      <c r="P33" s="141"/>
      <c r="Q33" s="136"/>
      <c r="R33" s="3"/>
      <c r="S33" s="3"/>
      <c r="T33" s="3"/>
    </row>
    <row r="34" spans="1:20" ht="15.75" customHeight="1">
      <c r="A34" s="132"/>
      <c r="B34" s="142" t="s">
        <v>26</v>
      </c>
      <c r="C34" s="39" t="s">
        <v>27</v>
      </c>
      <c r="D34" s="124">
        <f>SUM(D33:D33)</f>
        <v>0</v>
      </c>
      <c r="E34" s="39" t="s">
        <v>27</v>
      </c>
      <c r="F34" s="39" t="s">
        <v>27</v>
      </c>
      <c r="G34" s="39"/>
      <c r="H34" s="124">
        <f aca="true" t="shared" si="2" ref="H34:O34">SUM(H33:H33)</f>
        <v>0</v>
      </c>
      <c r="I34" s="124">
        <f t="shared" si="2"/>
        <v>0</v>
      </c>
      <c r="J34" s="124">
        <f t="shared" si="2"/>
        <v>0</v>
      </c>
      <c r="K34" s="124">
        <f t="shared" si="2"/>
        <v>0</v>
      </c>
      <c r="L34" s="124">
        <f t="shared" si="2"/>
        <v>0</v>
      </c>
      <c r="M34" s="124">
        <f t="shared" si="2"/>
        <v>0</v>
      </c>
      <c r="N34" s="124">
        <f t="shared" si="2"/>
        <v>0</v>
      </c>
      <c r="O34" s="124">
        <f t="shared" si="2"/>
        <v>0</v>
      </c>
      <c r="P34" s="39" t="s">
        <v>27</v>
      </c>
      <c r="Q34" s="39" t="s">
        <v>27</v>
      </c>
      <c r="R34" s="3"/>
      <c r="S34" s="3"/>
      <c r="T34" s="3"/>
    </row>
    <row r="35" spans="1:20" ht="18" customHeight="1">
      <c r="A35" s="143"/>
      <c r="B35" s="144" t="s">
        <v>63</v>
      </c>
      <c r="C35" s="39" t="s">
        <v>27</v>
      </c>
      <c r="D35" s="124">
        <f>D34+D27+D31</f>
        <v>323091000</v>
      </c>
      <c r="E35" s="39" t="s">
        <v>27</v>
      </c>
      <c r="F35" s="39" t="s">
        <v>27</v>
      </c>
      <c r="G35" s="39"/>
      <c r="H35" s="124">
        <f aca="true" t="shared" si="3" ref="H35:O35">H34+H27+H31</f>
        <v>323091000</v>
      </c>
      <c r="I35" s="124">
        <f t="shared" si="3"/>
        <v>0</v>
      </c>
      <c r="J35" s="124">
        <f t="shared" si="3"/>
        <v>1314723.06</v>
      </c>
      <c r="K35" s="124">
        <f t="shared" si="3"/>
        <v>41200000</v>
      </c>
      <c r="L35" s="124">
        <f t="shared" si="3"/>
        <v>13097195.49</v>
      </c>
      <c r="M35" s="124">
        <f t="shared" si="3"/>
        <v>281891000</v>
      </c>
      <c r="N35" s="124">
        <f t="shared" si="3"/>
        <v>0</v>
      </c>
      <c r="O35" s="124">
        <f t="shared" si="3"/>
        <v>0</v>
      </c>
      <c r="P35" s="39" t="s">
        <v>27</v>
      </c>
      <c r="Q35" s="39" t="s">
        <v>27</v>
      </c>
      <c r="R35" s="3"/>
      <c r="S35" s="3"/>
      <c r="T35" s="3"/>
    </row>
    <row r="36" spans="1:20" ht="18" customHeight="1">
      <c r="A36" s="18"/>
      <c r="B36" s="145"/>
      <c r="C36" s="146"/>
      <c r="D36" s="147"/>
      <c r="E36" s="146"/>
      <c r="F36" s="146"/>
      <c r="G36" s="146"/>
      <c r="H36" s="147"/>
      <c r="I36" s="147"/>
      <c r="J36" s="147"/>
      <c r="K36" s="147"/>
      <c r="L36" s="147"/>
      <c r="M36" s="147"/>
      <c r="N36" s="147"/>
      <c r="O36" s="147"/>
      <c r="P36" s="146"/>
      <c r="Q36" s="146"/>
      <c r="R36" s="3"/>
      <c r="S36" s="3"/>
      <c r="T36" s="3"/>
    </row>
    <row r="37" spans="1:20" ht="19.5" customHeight="1">
      <c r="A37" s="148"/>
      <c r="B37" s="148" t="s">
        <v>64</v>
      </c>
      <c r="C37" s="149"/>
      <c r="D37" s="5"/>
      <c r="E37" s="5"/>
      <c r="F37" s="5"/>
      <c r="G37" s="148"/>
      <c r="H37" s="148" t="s">
        <v>65</v>
      </c>
      <c r="I37" s="5"/>
      <c r="J37" s="150"/>
      <c r="K37" s="148"/>
      <c r="L37" s="150"/>
      <c r="M37" s="151"/>
      <c r="N37" s="5"/>
      <c r="O37" s="5"/>
      <c r="P37" s="5"/>
      <c r="Q37" s="5"/>
      <c r="R37" s="3"/>
      <c r="S37" s="3"/>
      <c r="T37" s="3"/>
    </row>
    <row r="38" spans="1:20" ht="25.5" customHeight="1">
      <c r="A38" s="152"/>
      <c r="B38" s="152" t="s">
        <v>66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ht="21.75" customHeight="1"/>
    <row r="40" ht="30" customHeight="1"/>
    <row r="41" ht="40.5" customHeight="1"/>
    <row r="45" ht="12.75">
      <c r="B45" s="153"/>
    </row>
  </sheetData>
  <sheetProtection/>
  <mergeCells count="69">
    <mergeCell ref="O24:O25"/>
    <mergeCell ref="P24:P25"/>
    <mergeCell ref="Q24:Q25"/>
    <mergeCell ref="A28:Q28"/>
    <mergeCell ref="A32:Q32"/>
    <mergeCell ref="I24:I25"/>
    <mergeCell ref="J24:J25"/>
    <mergeCell ref="K24:K25"/>
    <mergeCell ref="L24:L25"/>
    <mergeCell ref="M24:M25"/>
    <mergeCell ref="N24:N25"/>
    <mergeCell ref="O20:O22"/>
    <mergeCell ref="P20:P22"/>
    <mergeCell ref="Q20:Q22"/>
    <mergeCell ref="A24:A25"/>
    <mergeCell ref="B24:B25"/>
    <mergeCell ref="C24:C25"/>
    <mergeCell ref="D24:D25"/>
    <mergeCell ref="E24:E25"/>
    <mergeCell ref="G24:G25"/>
    <mergeCell ref="H24:H25"/>
    <mergeCell ref="I20:I22"/>
    <mergeCell ref="J20:J22"/>
    <mergeCell ref="K20:K22"/>
    <mergeCell ref="L20:L22"/>
    <mergeCell ref="M20:M22"/>
    <mergeCell ref="N20:N22"/>
    <mergeCell ref="O17:O19"/>
    <mergeCell ref="P17:P19"/>
    <mergeCell ref="Q17:Q19"/>
    <mergeCell ref="A20:A22"/>
    <mergeCell ref="B20:B22"/>
    <mergeCell ref="C20:C22"/>
    <mergeCell ref="D20:D22"/>
    <mergeCell ref="E20:E22"/>
    <mergeCell ref="G20:G22"/>
    <mergeCell ref="H20:H22"/>
    <mergeCell ref="I17:I19"/>
    <mergeCell ref="J17:J19"/>
    <mergeCell ref="K17:K19"/>
    <mergeCell ref="L17:L19"/>
    <mergeCell ref="M17:M19"/>
    <mergeCell ref="N17:N19"/>
    <mergeCell ref="A10:Q10"/>
    <mergeCell ref="A13:Q13"/>
    <mergeCell ref="A16:Q16"/>
    <mergeCell ref="A17:A19"/>
    <mergeCell ref="B17:B19"/>
    <mergeCell ref="C17:C19"/>
    <mergeCell ref="D17:D19"/>
    <mergeCell ref="E17:E19"/>
    <mergeCell ref="G17:G19"/>
    <mergeCell ref="H17:H19"/>
    <mergeCell ref="I7:J7"/>
    <mergeCell ref="K7:L7"/>
    <mergeCell ref="M7:N7"/>
    <mergeCell ref="O7:O8"/>
    <mergeCell ref="P7:P8"/>
    <mergeCell ref="Q7:Q8"/>
    <mergeCell ref="O1:Q1"/>
    <mergeCell ref="O2:Q2"/>
    <mergeCell ref="O3:Q3"/>
    <mergeCell ref="A7:A8"/>
    <mergeCell ref="B7:B8"/>
    <mergeCell ref="C7:C8"/>
    <mergeCell ref="D7:D8"/>
    <mergeCell ref="E7:E8"/>
    <mergeCell ref="F7:F8"/>
    <mergeCell ref="G7:H7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PonomarevaOV</cp:lastModifiedBy>
  <dcterms:created xsi:type="dcterms:W3CDTF">2022-10-13T13:36:54Z</dcterms:created>
  <dcterms:modified xsi:type="dcterms:W3CDTF">2022-10-13T13:37:22Z</dcterms:modified>
  <cp:category/>
  <cp:version/>
  <cp:contentType/>
  <cp:contentStatus/>
</cp:coreProperties>
</file>