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<sst xmlns="http://schemas.openxmlformats.org/spreadsheetml/2006/main" count="185" uniqueCount="146">
  <si>
    <t xml:space="preserve">Наименование </t>
  </si>
  <si>
    <t>Сумма</t>
  </si>
  <si>
    <t>Уточненный план</t>
  </si>
  <si>
    <t>Отклонение исполнения от первоначально утвержденных бюджетных ассигнований</t>
  </si>
  <si>
    <t xml:space="preserve">Комментарии </t>
  </si>
  <si>
    <t>%</t>
  </si>
  <si>
    <t>Сведения о фактически произведенных расходах на реализацию муниципальных программ ЗАТО Александровск в сравнении с первоначально утвержденными решением о бюджете значениями и с уточненными значениями с учетом внесенных изменений</t>
  </si>
  <si>
    <t>рублей</t>
  </si>
  <si>
    <t xml:space="preserve">  Муниципальная программа ЗАТО Александровск "Развитие образования"на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</si>
  <si>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</si>
  <si>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</si>
  <si>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</si>
  <si>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</si>
  <si>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</si>
  <si>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Непрограммная деятельность</t>
  </si>
  <si>
    <t>ВСЕГО:</t>
  </si>
  <si>
    <t>х</t>
  </si>
  <si>
    <t>В том числе сокращение расходов (из графы 5) в разрезе основных мероприятий:</t>
  </si>
  <si>
    <t xml:space="preserve">     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</t>
  </si>
  <si>
    <t xml:space="preserve">      Предоставление социальных гарантий работникам</t>
  </si>
  <si>
    <t xml:space="preserve">     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</si>
  <si>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 xml:space="preserve">      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</si>
  <si>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 xml:space="preserve">      Предоставление дополнительного образования детям в учреждениях дополнительного образования детей</t>
  </si>
  <si>
    <t xml:space="preserve">      Реализация переданных государственных полномочий по опеке и попечительству в отношении несовершеннолетних</t>
  </si>
  <si>
    <t xml:space="preserve">     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</si>
  <si>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</si>
  <si>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Предоставление бесплатного молока обучающимся в 1-4 классах МОУ</t>
  </si>
  <si>
    <t xml:space="preserve">      Предоставление бесплатного питания отдельным категориям обучающихся МОУ</t>
  </si>
  <si>
    <t xml:space="preserve">      Предоставление питания детям, находящимся в оздоровительном лагере дневного пребывания в МОУ</t>
  </si>
  <si>
    <t xml:space="preserve">      Обеспечение пожарной и электрической безопасности учреждений системы образования</t>
  </si>
  <si>
    <t>В том числе увеличение расходов (из графы 5) в разрезе основных мероприятий:</t>
  </si>
  <si>
    <t xml:space="preserve">     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</si>
  <si>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 xml:space="preserve">     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</si>
  <si>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Обеспечение выполнения требований СанПиН и технической безопасности учреждений системы образования</t>
  </si>
  <si>
    <t xml:space="preserve">      Организация проведения официальных физкультурно-оздоровительных и спортивных мероприятий ЗАТО Александровск</t>
  </si>
  <si>
    <t xml:space="preserve">     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</si>
  <si>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 xml:space="preserve">      Организация и проведение культурно-массовых мероприятий в соответствии с годовым планом</t>
  </si>
  <si>
    <t xml:space="preserve">      Реализация дополнительных общеразвивающих программ</t>
  </si>
  <si>
    <t xml:space="preserve">      Организация деятельности клубных формирований и формирований самодеятельного народного творчества</t>
  </si>
  <si>
    <t xml:space="preserve">      Библиотечное, библиографическое и информационное обслуживание пользователей библиотеки</t>
  </si>
  <si>
    <t xml:space="preserve">     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</si>
  <si>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    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</si>
  <si>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     Улучшение качества освещения улиц на территории муниципального образования ЗАТО Александровск</t>
  </si>
  <si>
    <t xml:space="preserve">     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</si>
  <si>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     Организация ритуальных услуг и содержание мест захоронения</t>
  </si>
  <si>
    <t xml:space="preserve">      Создание условий и организация обустройства мест массового отдыха населения</t>
  </si>
  <si>
    <t xml:space="preserve">      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</si>
  <si>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 xml:space="preserve">      Обслуживание автоматической системы контроля за радиационной обстановкой г. Гаджиево, г. Снежногорск</t>
  </si>
  <si>
    <t xml:space="preserve">      Организация и проведение работ по предупреждению и ликвидации чрезвычайных ситуаций и их последствий, гражданская оборона</t>
  </si>
  <si>
    <t xml:space="preserve">     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</si>
  <si>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     Изготовление технической документации на объекты недвижимого имущества</t>
  </si>
  <si>
    <t xml:space="preserve">     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</si>
  <si>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    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</si>
  <si>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     Обеспечение доступа к информации о деятельности органов местного самоуправления с помощью интернет-сайта</t>
  </si>
  <si>
    <t xml:space="preserve">      Развитие информационно-технологической инфраструктуры органов местного самоуправления</t>
  </si>
  <si>
    <t xml:space="preserve">      Приобретение средств (ЭЦП, VipNet) для подключения к системе межведомственного электронного взаимодействия</t>
  </si>
  <si>
    <t xml:space="preserve">      Развитие информационно- технологической инфраструктуры муниципальных учреждений</t>
  </si>
  <si>
    <t xml:space="preserve">      Мероприятия по технической защите информации</t>
  </si>
  <si>
    <t xml:space="preserve">      Исполнение принятых обязательств по погашению и обслуживанию долговых обязательств ЗАТО Александровск</t>
  </si>
  <si>
    <t xml:space="preserve">      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</si>
  <si>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 xml:space="preserve">      Реализация Закона Мурманской области "Об административных комиссиях"</t>
  </si>
  <si>
    <t xml:space="preserve">      Реализация Закона Мурманской области "О комиссиях по делам несовершеннолетних и защите их прав в Мурманской области"</t>
  </si>
  <si>
    <t xml:space="preserve">     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</si>
  <si>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     Обеспечение исполнения мероприятий в рамках муниципальных программ управления культуры, спорта и молодежной политики</t>
  </si>
  <si>
    <t xml:space="preserve">      Обеспечение сохранности, комплектования, учета и использования архивных документов</t>
  </si>
  <si>
    <t xml:space="preserve">      Материально-техническое обеспечение органов местного самоуправления ЗАТО Александровск</t>
  </si>
  <si>
    <t xml:space="preserve">     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</si>
  <si>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     Обеспечение безопасных условий труда</t>
  </si>
  <si>
    <t xml:space="preserve">      Обеспечение выполнения служебного поручения муниципальными служащими вне места постоянной работы</t>
  </si>
  <si>
    <t xml:space="preserve">     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</si>
  <si>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     Осуществление переданных федеральных полномочий по государственной регистрации актов гражданского состояния</t>
  </si>
  <si>
    <t>В том числе сокращение расходов (из графы 5) в разрезе направлений расходования:</t>
  </si>
  <si>
    <t>В том числе увеличение расходов (из графы 5) в разрезе направлений расходования:</t>
  </si>
  <si>
    <t xml:space="preserve">      Предоставление общедоступного бесплатного начального, среднего и основного общего образования по основным общеобразовательным программам в образовательных учреждениях</t>
  </si>
  <si>
    <t xml:space="preserve">     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</si>
  <si>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      Обеспечение исполнения мероприятий в рамках муниципальных программ управления образования</t>
  </si>
  <si>
    <t xml:space="preserve">      Детский сад в г. Полярный ЗАТО Александровск</t>
  </si>
  <si>
    <t xml:space="preserve"> 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</si>
  <si>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</si>
  <si>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 xml:space="preserve">      Капитальный ремонт спортивного зала МАУК "ЦТиД г. Гаджиево"</t>
  </si>
  <si>
    <t xml:space="preserve">     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</si>
  <si>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     Реализация дополнительных общеобразовательных предпрофессиональных программ в области искусств</t>
  </si>
  <si>
    <t xml:space="preserve">      Публичный показ музейных предметов, музейных коллекций</t>
  </si>
  <si>
    <t xml:space="preserve">      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</si>
  <si>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 xml:space="preserve">      Устройство контейнерных площадок для сбора твердых бытовых отходов и крупногабаритного мусора</t>
  </si>
  <si>
    <t xml:space="preserve">   Муниципальная программа "Развитие транспортной системы ЗАТО Александровск" на 2014 - 2020 годы</t>
  </si>
  <si>
    <t xml:space="preserve">      Организация надлежащего содержания технических средств, конструктивных элементов и элементов обустройства</t>
  </si>
  <si>
    <t xml:space="preserve">      Обеспечение потребностей населения в перевозках автомобильным транспортом общего пользования</t>
  </si>
  <si>
    <t xml:space="preserve">      Содержание автомобильных дорог общего пользования местного значения ЗАТО Александровск</t>
  </si>
  <si>
    <t xml:space="preserve">      Обеспечение перевозок обучающимся очной формы обучения общеобразовательных организаций, профессиональных образовательных организаций, образовательных организаций высшего образования, расположенных на территории ЗАТО Александровск городским и пригородным автомобильным транспортом общего пользования</t>
  </si>
  <si>
    <t xml:space="preserve">      Проведение оценки рыночной стоимости нежилых помещений, арендуемых субъектами МСП</t>
  </si>
  <si>
    <t xml:space="preserve">      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</si>
  <si>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 xml:space="preserve">      Организация проведения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</si>
  <si>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     Приобретение жилья, предоставление субсидий и выдача государственных жилищных сертификатов, возмещение затрат, связанных с переселением граждан из ЗАТО Александровск на новое место жительства</t>
  </si>
  <si>
    <t xml:space="preserve">      Осуществление полномочий, функций по обеспечению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</si>
  <si>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 xml:space="preserve">      Осуществление полномочий, функций и оказание муниципальных услуг по решению вопросов местного значения в сфере жилищных, имущественных и земельных отношений, а так же оформление документов на право въезда (выезда) в ЗАТО Александровск</t>
  </si>
  <si>
    <t xml:space="preserve">      Обеспечение деятельности по управлению жилищно-коммунальным хозяйством и капитальным строительством объектов инфраструктуры ЗАТО Александровск</t>
  </si>
  <si>
    <t xml:space="preserve">      Строительство пешеходного моста (г.Полярный, ул.Моисеева - ул.Душенова)</t>
  </si>
  <si>
    <t xml:space="preserve">      Улучшение технического состояния и приведение в качественное состояние объектов инфраструктуры и благоустройства на территории ЗАТО</t>
  </si>
  <si>
    <t xml:space="preserve">      Ремонт пустующих квартир</t>
  </si>
  <si>
    <t xml:space="preserve">      Содержание и коммунальные услуги по жилому и нежилому муниципальному фонду</t>
  </si>
  <si>
    <t xml:space="preserve">      Содержание и ремонт объектов жилищно-коммунального хозяйства</t>
  </si>
  <si>
    <t xml:space="preserve">    Расходы на обеспечение функций председателя представительного органа муниципального образования</t>
  </si>
  <si>
    <t xml:space="preserve">    Расходы на выплаты по оплате труда депутатов представительного органа муниципального образования</t>
  </si>
  <si>
    <t xml:space="preserve">    Расходы на выплаты по оплате труда руководителя контрольно-счетной палаты муниципального образования и его заместителей</t>
  </si>
  <si>
    <t xml:space="preserve">    Расходы на выплаты по оплате труда работников органов местного самоуправления</t>
  </si>
  <si>
    <t xml:space="preserve">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</si>
  <si>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Расходы на оплату единовременных, вступительных, организационных, членских взносов и сборов</t>
  </si>
  <si>
    <t xml:space="preserve">    Резервный фонд администрации ЗАТО Александровск</t>
  </si>
  <si>
    <t xml:space="preserve">   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</si>
  <si>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 xml:space="preserve">    Расходы на обеспечение функций работников органов местного самоуправления</t>
  </si>
  <si>
    <t xml:space="preserve">    Прочие расходы администрации ЗАТО Александровск</t>
  </si>
  <si>
    <t xml:space="preserve">    Оплата административных штрафов</t>
  </si>
  <si>
    <t xml:space="preserve">    Выплаты по решениям судов и оплата государственной пошлины</t>
  </si>
  <si>
    <t>Утверждено Решением Совета депутатов ЗАТО Александровск "Об утверждении местного бюджета ЗАТО Александровск на 2020 год ( в первоначальной редакции)</t>
  </si>
  <si>
    <t>Исполнено на конец 2020 года</t>
  </si>
  <si>
    <t xml:space="preserve">      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указами Президента Российской Федерации от 07.05.2012 № 597 "О мероприятиях по реализации государственной социальной политики", от 01.06.2012 № 761 "О Национальной стратегии действий в интересах детей на 2012 - 2017 годы" и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</si>
  <si>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 xml:space="preserve">     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федеральным законом от 19.06.2000 № 82-ФЗ "О минимальном размере оплаты труда" (с изменениями), увеличенного на районный коэффициент и процентную надбавку за стаж работы в районах Крайнего Севера</t>
  </si>
  <si>
    <t xml:space="preserve">      Обеспечение персонифицированного финансирования дополнительного образования</t>
  </si>
  <si>
    <t xml:space="preserve">      Финансовое обеспечение затрат социально-ориентированной некоммерческой организации, реализуемой проект по обеспечению развития системы дополнительного образования детей посредством внедрения механизма персонифицированного финансирования в ЗАТО Александровск</t>
  </si>
  <si>
    <t xml:space="preserve">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</si>
  <si>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Организация отдыха и оздоровления детей в возрасте от 6 до 18 лет</t>
  </si>
  <si>
    <t xml:space="preserve">      Горнолыжная база (г.Полярный, ул.Героев "Тумана", 13)</t>
  </si>
  <si>
    <t xml:space="preserve">      Капитальный ремонт футбольного поля с искусственным покрытием и беговыми дорожками</t>
  </si>
  <si>
    <t xml:space="preserve">      Капитальный ремонт чаши плавательного бассейна МБОУ ДО ДЮСШ г. Снежногорска</t>
  </si>
  <si>
    <t xml:space="preserve">      Капитальный и текущий ремонт памятников, объектов культурного наследия, мемориальных комплексов и воинских захоронений, находящихся на территории ЗАТО Александровск</t>
  </si>
  <si>
    <t xml:space="preserve">      Формирование, учет, изучение, обеспечение физического сохранения и безопасности фондов библиотек, включая оцифровку фонда</t>
  </si>
  <si>
    <t xml:space="preserve">      Содержание и эксплуатация установленного оборудования АПК Безопасный город</t>
  </si>
  <si>
    <t xml:space="preserve"> Обслуживание МАСЦО ЗАТО Александровск</t>
  </si>
  <si>
    <t xml:space="preserve">      Организация сбора твердых бытовых отходов и крупногабаритного мусора с территорий несанкционированных свалок</t>
  </si>
  <si>
    <t xml:space="preserve">      Поддержка транспортных организаций, осуществляющих перевозки по муниципальным маршрутам на территории ЗАТО Александровск в период пандемии</t>
  </si>
  <si>
    <t xml:space="preserve">  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</si>
  <si>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     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</si>
  <si>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 xml:space="preserve">      Ремонт подъездов и входных групп многоквартирных домов</t>
  </si>
  <si>
    <t xml:space="preserve">      Региональный проект "Формирование комфортной городской среды"</t>
  </si>
  <si>
    <t xml:space="preserve">      Дополнительные меры поддержки в условиях негативного влияния на экономику распространения коронавирусной инфекции</t>
  </si>
  <si>
    <t xml:space="preserve">    Расходы на обеспечение деятельности (оказание услуг) подведомственных муниципальных бюджетных и автономных учреждений</t>
  </si>
  <si>
    <t xml:space="preserve">    Проведение Всероссийской переписи населения 2020 года</t>
  </si>
  <si>
    <t xml:space="preserve">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</si>
  <si>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 xml:space="preserve">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</si>
  <si>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 xml:space="preserve">   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(за счет средств резервного фонда Правительства Мурманской области)</t>
  </si>
  <si>
    <t xml:space="preserve">   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</t>
  </si>
  <si>
    <t xml:space="preserve"> Муниципальная программа "Обеспечение комплексной безопасности населения ЗАТО Александровск" на 2014 - 2020 годы</t>
  </si>
  <si>
    <t xml:space="preserve">    Муниципальная программа ЗАТО Александровск "Охрана окружающей среды" на 2014 - 2020 годы</t>
  </si>
  <si>
    <t xml:space="preserve">  Муниципальная программа "Развитие инвестиционной деятельности муниципального образования" ЗАТО Александровск 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</si>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</sst>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%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40" fillId="0" borderId="2">
      <alignment vertical="top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top" wrapText="1"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7" fillId="0" borderId="0" xfId="40" applyNumberFormat="1" applyFont="1" applyFill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8" fillId="0" borderId="0" xfId="51" applyNumberFormat="1" applyFont="1" applyFill="1" applyBorder="1" applyAlignment="1" applyProtection="1">
      <alignment vertical="top" wrapText="1"/>
      <protection/>
    </xf>
    <xf numFmtId="3" fontId="6" fillId="0" borderId="14" xfId="87" applyNumberFormat="1" applyFont="1" applyFill="1" applyBorder="1" applyAlignment="1">
      <alignment horizontal="center" vertical="center" wrapText="1"/>
      <protection/>
    </xf>
    <xf numFmtId="0" fontId="6" fillId="0" borderId="14" xfId="8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9" fillId="0" borderId="0" xfId="51" applyNumberFormat="1" applyFont="1" applyFill="1" applyBorder="1" applyAlignment="1" applyProtection="1">
      <alignment vertical="top" wrapText="1"/>
      <protection/>
    </xf>
    <xf numFmtId="0" fontId="58" fillId="0" borderId="15" xfId="51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/>
      <protection locked="0"/>
    </xf>
    <xf numFmtId="4" fontId="59" fillId="0" borderId="0" xfId="51" applyNumberFormat="1" applyFont="1" applyFill="1" applyBorder="1" applyAlignment="1" applyProtection="1">
      <alignment vertical="top" wrapText="1"/>
      <protection/>
    </xf>
    <xf numFmtId="4" fontId="58" fillId="0" borderId="15" xfId="51" applyNumberFormat="1" applyFont="1" applyFill="1" applyBorder="1" applyAlignment="1" applyProtection="1">
      <alignment vertical="center" wrapText="1"/>
      <protection/>
    </xf>
    <xf numFmtId="0" fontId="58" fillId="0" borderId="16" xfId="45" applyFont="1" applyFill="1" applyBorder="1" applyAlignment="1">
      <alignment horizontal="center" vertical="center" wrapText="1"/>
      <protection/>
    </xf>
    <xf numFmtId="0" fontId="5" fillId="0" borderId="14" xfId="87" applyFont="1" applyFill="1" applyBorder="1" applyAlignment="1" applyProtection="1">
      <alignment horizontal="center" vertical="center" wrapText="1"/>
      <protection locked="0"/>
    </xf>
    <xf numFmtId="0" fontId="6" fillId="0" borderId="17" xfId="87" applyFont="1" applyFill="1" applyBorder="1" applyAlignment="1">
      <alignment horizontal="center" vertical="center" wrapText="1"/>
      <protection/>
    </xf>
    <xf numFmtId="0" fontId="58" fillId="0" borderId="0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3" fontId="5" fillId="0" borderId="14" xfId="87" applyNumberFormat="1" applyFont="1" applyFill="1" applyBorder="1" applyAlignment="1">
      <alignment horizontal="center" vertical="center" wrapText="1"/>
      <protection/>
    </xf>
    <xf numFmtId="0" fontId="5" fillId="0" borderId="17" xfId="87" applyFont="1" applyFill="1" applyBorder="1" applyAlignment="1">
      <alignment horizontal="center" vertical="center" wrapText="1"/>
      <protection/>
    </xf>
    <xf numFmtId="4" fontId="59" fillId="0" borderId="18" xfId="51" applyNumberFormat="1" applyFont="1" applyFill="1" applyBorder="1" applyAlignment="1" applyProtection="1">
      <alignment horizontal="right" vertical="center" wrapText="1"/>
      <protection/>
    </xf>
    <xf numFmtId="0" fontId="51" fillId="0" borderId="19" xfId="64" applyNumberFormat="1" applyFont="1" applyFill="1" applyBorder="1" applyAlignment="1" applyProtection="1">
      <alignment horizontal="right" vertical="top" wrapText="1"/>
      <protection/>
    </xf>
    <xf numFmtId="4" fontId="59" fillId="0" borderId="18" xfId="53" applyNumberFormat="1" applyFont="1" applyFill="1" applyBorder="1" applyAlignment="1" applyProtection="1">
      <alignment horizontal="right" vertical="top" shrinkToFit="1"/>
      <protection/>
    </xf>
    <xf numFmtId="0" fontId="58" fillId="0" borderId="20" xfId="51" applyNumberFormat="1" applyFont="1" applyFill="1" applyBorder="1" applyAlignment="1" applyProtection="1">
      <alignment horizontal="right" vertical="center" wrapText="1"/>
      <protection/>
    </xf>
    <xf numFmtId="4" fontId="59" fillId="0" borderId="18" xfId="53" applyNumberFormat="1" applyFont="1" applyFill="1" applyBorder="1" applyAlignment="1" applyProtection="1">
      <alignment horizontal="right" vertical="center" shrinkToFit="1"/>
      <protection/>
    </xf>
    <xf numFmtId="4" fontId="59" fillId="0" borderId="18" xfId="51" applyNumberFormat="1" applyFont="1" applyFill="1" applyBorder="1" applyAlignment="1" applyProtection="1">
      <alignment horizontal="right" vertical="top" wrapText="1"/>
      <protection/>
    </xf>
    <xf numFmtId="0" fontId="58" fillId="0" borderId="18" xfId="51" applyNumberFormat="1" applyFont="1" applyFill="1" applyBorder="1" applyAlignment="1" applyProtection="1">
      <alignment horizontal="right" vertical="top" wrapText="1"/>
      <protection/>
    </xf>
    <xf numFmtId="0" fontId="58" fillId="0" borderId="18" xfId="51" applyNumberFormat="1" applyFont="1" applyFill="1" applyBorder="1" applyAlignment="1" applyProtection="1">
      <alignment horizontal="right" vertical="center" wrapText="1"/>
      <protection/>
    </xf>
    <xf numFmtId="0" fontId="58" fillId="0" borderId="21" xfId="51" applyNumberFormat="1" applyFont="1" applyFill="1" applyBorder="1" applyAlignment="1" applyProtection="1">
      <alignment horizontal="right" vertical="top" wrapText="1"/>
      <protection/>
    </xf>
    <xf numFmtId="0" fontId="60" fillId="0" borderId="15" xfId="51" applyNumberFormat="1" applyFont="1" applyFill="1" applyBorder="1" applyAlignment="1" applyProtection="1">
      <alignment horizontal="right" vertical="top" wrapText="1"/>
      <protection/>
    </xf>
    <xf numFmtId="0" fontId="51" fillId="0" borderId="2" xfId="65" applyNumberFormat="1" applyFont="1" applyFill="1" applyAlignment="1" applyProtection="1">
      <alignment horizontal="right" vertical="top" wrapText="1"/>
      <protection/>
    </xf>
    <xf numFmtId="0" fontId="60" fillId="0" borderId="0" xfId="51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0" fillId="0" borderId="19" xfId="51" applyNumberFormat="1" applyFont="1" applyFill="1" applyBorder="1" applyAlignment="1" applyProtection="1">
      <alignment horizontal="right" vertical="top" wrapText="1"/>
      <protection/>
    </xf>
    <xf numFmtId="0" fontId="60" fillId="0" borderId="22" xfId="51" applyNumberFormat="1" applyFont="1" applyFill="1" applyBorder="1" applyAlignment="1" applyProtection="1">
      <alignment horizontal="right" vertical="top" wrapText="1"/>
      <protection/>
    </xf>
    <xf numFmtId="0" fontId="58" fillId="0" borderId="20" xfId="51" applyNumberFormat="1" applyFont="1" applyFill="1" applyBorder="1" applyAlignment="1" applyProtection="1">
      <alignment horizontal="right" vertical="top" wrapText="1"/>
      <protection/>
    </xf>
    <xf numFmtId="4" fontId="59" fillId="0" borderId="18" xfId="53" applyNumberFormat="1" applyFont="1" applyFill="1" applyBorder="1" applyAlignment="1" applyProtection="1">
      <alignment horizontal="right" vertical="top" shrinkToFit="1"/>
      <protection/>
    </xf>
    <xf numFmtId="4" fontId="59" fillId="0" borderId="23" xfId="53" applyNumberFormat="1" applyFont="1" applyFill="1" applyBorder="1" applyAlignment="1" applyProtection="1">
      <alignment horizontal="right" vertical="top" shrinkToFit="1"/>
      <protection/>
    </xf>
    <xf numFmtId="4" fontId="59" fillId="0" borderId="18" xfId="51" applyNumberFormat="1" applyFont="1" applyFill="1" applyBorder="1" applyAlignment="1" applyProtection="1">
      <alignment horizontal="right" vertical="top" wrapText="1"/>
      <protection/>
    </xf>
    <xf numFmtId="0" fontId="58" fillId="0" borderId="18" xfId="51" applyNumberFormat="1" applyFont="1" applyFill="1" applyBorder="1" applyAlignment="1" applyProtection="1">
      <alignment horizontal="right" vertical="top" wrapText="1"/>
      <protection/>
    </xf>
    <xf numFmtId="0" fontId="58" fillId="0" borderId="20" xfId="51" applyNumberFormat="1" applyFont="1" applyFill="1" applyBorder="1" applyAlignment="1" applyProtection="1">
      <alignment horizontal="right" vertical="center" wrapText="1"/>
      <protection/>
    </xf>
    <xf numFmtId="4" fontId="59" fillId="0" borderId="18" xfId="53" applyNumberFormat="1" applyFont="1" applyFill="1" applyBorder="1" applyAlignment="1" applyProtection="1">
      <alignment horizontal="right" vertical="center" shrinkToFit="1"/>
      <protection/>
    </xf>
    <xf numFmtId="0" fontId="9" fillId="0" borderId="19" xfId="87" applyFont="1" applyFill="1" applyBorder="1" applyAlignment="1" applyProtection="1">
      <alignment horizontal="center" vertical="center" wrapText="1"/>
      <protection locked="0"/>
    </xf>
    <xf numFmtId="0" fontId="9" fillId="0" borderId="24" xfId="8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58" fillId="0" borderId="15" xfId="51" applyNumberFormat="1" applyFont="1" applyFill="1" applyBorder="1" applyAlignment="1" applyProtection="1">
      <alignment horizontal="right" vertical="top" wrapText="1"/>
      <protection/>
    </xf>
    <xf numFmtId="4" fontId="59" fillId="0" borderId="15" xfId="53" applyNumberFormat="1" applyFont="1" applyFill="1" applyBorder="1" applyAlignment="1" applyProtection="1">
      <alignment horizontal="right" vertical="top" shrinkToFit="1"/>
      <protection/>
    </xf>
    <xf numFmtId="0" fontId="58" fillId="0" borderId="25" xfId="51" applyNumberFormat="1" applyFont="1" applyFill="1" applyBorder="1" applyAlignment="1" applyProtection="1">
      <alignment horizontal="right" vertical="top" wrapText="1"/>
      <protection/>
    </xf>
    <xf numFmtId="0" fontId="58" fillId="0" borderId="20" xfId="51" applyNumberFormat="1" applyFont="1" applyFill="1" applyBorder="1" applyAlignment="1" applyProtection="1">
      <alignment horizontal="right" vertical="top" wrapText="1"/>
      <protection/>
    </xf>
    <xf numFmtId="4" fontId="59" fillId="0" borderId="14" xfId="53" applyNumberFormat="1" applyFont="1" applyFill="1" applyBorder="1" applyAlignment="1" applyProtection="1">
      <alignment horizontal="right" vertical="top" shrinkToFit="1"/>
      <protection/>
    </xf>
    <xf numFmtId="4" fontId="59" fillId="0" borderId="18" xfId="53" applyNumberFormat="1" applyFont="1" applyFill="1" applyBorder="1" applyAlignment="1" applyProtection="1">
      <alignment horizontal="right" vertical="top" shrinkToFit="1"/>
      <protection/>
    </xf>
    <xf numFmtId="0" fontId="60" fillId="0" borderId="19" xfId="51" applyNumberFormat="1" applyFont="1" applyFill="1" applyBorder="1" applyAlignment="1" applyProtection="1">
      <alignment horizontal="center" vertical="center" wrapText="1"/>
      <protection/>
    </xf>
    <xf numFmtId="0" fontId="60" fillId="0" borderId="24" xfId="51" applyNumberFormat="1" applyFont="1" applyFill="1" applyBorder="1" applyAlignment="1" applyProtection="1">
      <alignment horizontal="center" vertical="center" wrapText="1"/>
      <protection/>
    </xf>
    <xf numFmtId="4" fontId="59" fillId="0" borderId="14" xfId="53" applyNumberFormat="1" applyFont="1" applyFill="1" applyBorder="1" applyAlignment="1" applyProtection="1">
      <alignment horizontal="right" vertical="center" shrinkToFit="1"/>
      <protection/>
    </xf>
    <xf numFmtId="4" fontId="59" fillId="0" borderId="18" xfId="53" applyNumberFormat="1" applyFont="1" applyFill="1" applyBorder="1" applyAlignment="1" applyProtection="1">
      <alignment horizontal="right" vertical="center" shrinkToFit="1"/>
      <protection/>
    </xf>
    <xf numFmtId="4" fontId="59" fillId="0" borderId="14" xfId="53" applyNumberFormat="1" applyFont="1" applyFill="1" applyBorder="1" applyAlignment="1" applyProtection="1">
      <alignment horizontal="center" vertical="top" shrinkToFit="1"/>
      <protection/>
    </xf>
    <xf numFmtId="4" fontId="59" fillId="0" borderId="18" xfId="53" applyNumberFormat="1" applyFont="1" applyFill="1" applyBorder="1" applyAlignment="1" applyProtection="1">
      <alignment horizontal="center" vertical="top" shrinkToFit="1"/>
      <protection/>
    </xf>
    <xf numFmtId="4" fontId="59" fillId="0" borderId="26" xfId="53" applyNumberFormat="1" applyFont="1" applyFill="1" applyBorder="1" applyAlignment="1" applyProtection="1">
      <alignment horizontal="center" vertical="top" shrinkToFit="1"/>
      <protection/>
    </xf>
    <xf numFmtId="0" fontId="58" fillId="0" borderId="27" xfId="51" applyNumberFormat="1" applyFont="1" applyFill="1" applyBorder="1" applyAlignment="1" applyProtection="1">
      <alignment horizontal="right" vertical="top" wrapText="1"/>
      <protection/>
    </xf>
    <xf numFmtId="0" fontId="58" fillId="0" borderId="28" xfId="51" applyNumberFormat="1" applyFont="1" applyFill="1" applyBorder="1" applyAlignment="1" applyProtection="1">
      <alignment horizontal="right" vertical="top" wrapText="1"/>
      <protection/>
    </xf>
    <xf numFmtId="0" fontId="58" fillId="0" borderId="29" xfId="51" applyNumberFormat="1" applyFont="1" applyFill="1" applyBorder="1" applyAlignment="1" applyProtection="1">
      <alignment horizontal="right" vertical="top" wrapText="1"/>
      <protection/>
    </xf>
    <xf numFmtId="4" fontId="60" fillId="0" borderId="30" xfId="67" applyNumberFormat="1" applyFont="1" applyFill="1" applyBorder="1" applyAlignment="1" applyProtection="1">
      <alignment horizontal="center" vertical="top" shrinkToFit="1"/>
      <protection/>
    </xf>
    <xf numFmtId="4" fontId="60" fillId="0" borderId="31" xfId="67" applyNumberFormat="1" applyFont="1" applyFill="1" applyBorder="1" applyAlignment="1" applyProtection="1">
      <alignment horizontal="center" vertical="top" shrinkToFit="1"/>
      <protection/>
    </xf>
    <xf numFmtId="4" fontId="60" fillId="0" borderId="32" xfId="67" applyNumberFormat="1" applyFont="1" applyFill="1" applyBorder="1" applyAlignment="1" applyProtection="1">
      <alignment horizontal="center" vertical="top" shrinkToFit="1"/>
      <protection/>
    </xf>
    <xf numFmtId="4" fontId="60" fillId="0" borderId="25" xfId="67" applyNumberFormat="1" applyFont="1" applyFill="1" applyBorder="1" applyAlignment="1" applyProtection="1">
      <alignment horizontal="center" vertical="top" shrinkToFit="1"/>
      <protection/>
    </xf>
    <xf numFmtId="4" fontId="60" fillId="0" borderId="20" xfId="67" applyNumberFormat="1" applyFont="1" applyFill="1" applyBorder="1" applyAlignment="1" applyProtection="1">
      <alignment horizontal="center" vertical="top" shrinkToFit="1"/>
      <protection/>
    </xf>
    <xf numFmtId="4" fontId="60" fillId="0" borderId="33" xfId="67" applyNumberFormat="1" applyFont="1" applyFill="1" applyBorder="1" applyAlignment="1" applyProtection="1">
      <alignment horizontal="center" vertical="top" shrinkToFit="1"/>
      <protection/>
    </xf>
    <xf numFmtId="0" fontId="58" fillId="0" borderId="25" xfId="51" applyNumberFormat="1" applyFont="1" applyFill="1" applyBorder="1" applyAlignment="1" applyProtection="1">
      <alignment horizontal="right" vertical="center" wrapText="1"/>
      <protection/>
    </xf>
    <xf numFmtId="0" fontId="58" fillId="0" borderId="20" xfId="51" applyNumberFormat="1" applyFont="1" applyFill="1" applyBorder="1" applyAlignment="1" applyProtection="1">
      <alignment horizontal="right" vertical="center" wrapText="1"/>
      <protection/>
    </xf>
    <xf numFmtId="0" fontId="58" fillId="0" borderId="14" xfId="51" applyNumberFormat="1" applyFont="1" applyFill="1" applyBorder="1" applyAlignment="1" applyProtection="1">
      <alignment horizontal="right" vertical="center" wrapText="1"/>
      <protection/>
    </xf>
    <xf numFmtId="0" fontId="58" fillId="0" borderId="18" xfId="51" applyNumberFormat="1" applyFont="1" applyFill="1" applyBorder="1" applyAlignment="1" applyProtection="1">
      <alignment horizontal="right" vertical="center" wrapText="1"/>
      <protection/>
    </xf>
    <xf numFmtId="4" fontId="59" fillId="0" borderId="14" xfId="51" applyNumberFormat="1" applyFont="1" applyFill="1" applyBorder="1" applyAlignment="1" applyProtection="1">
      <alignment horizontal="right" vertical="top" wrapText="1"/>
      <protection/>
    </xf>
    <xf numFmtId="4" fontId="59" fillId="0" borderId="18" xfId="51" applyNumberFormat="1" applyFont="1" applyFill="1" applyBorder="1" applyAlignment="1" applyProtection="1">
      <alignment horizontal="right" vertical="top" wrapText="1"/>
      <protection/>
    </xf>
    <xf numFmtId="0" fontId="58" fillId="0" borderId="14" xfId="51" applyNumberFormat="1" applyFont="1" applyFill="1" applyBorder="1" applyAlignment="1" applyProtection="1">
      <alignment horizontal="right" vertical="top" wrapText="1"/>
      <protection/>
    </xf>
    <xf numFmtId="0" fontId="58" fillId="0" borderId="18" xfId="51" applyNumberFormat="1" applyFont="1" applyFill="1" applyBorder="1" applyAlignment="1" applyProtection="1">
      <alignment horizontal="right" vertical="top" wrapText="1"/>
      <protection/>
    </xf>
    <xf numFmtId="4" fontId="59" fillId="0" borderId="17" xfId="53" applyNumberFormat="1" applyFont="1" applyFill="1" applyBorder="1" applyAlignment="1" applyProtection="1">
      <alignment horizontal="right" vertical="top" shrinkToFit="1"/>
      <protection/>
    </xf>
    <xf numFmtId="4" fontId="59" fillId="0" borderId="23" xfId="53" applyNumberFormat="1" applyFont="1" applyFill="1" applyBorder="1" applyAlignment="1" applyProtection="1">
      <alignment horizontal="right" vertical="top" shrinkToFit="1"/>
      <protection/>
    </xf>
    <xf numFmtId="0" fontId="58" fillId="0" borderId="34" xfId="51" applyNumberFormat="1" applyFont="1" applyFill="1" applyBorder="1" applyAlignment="1" applyProtection="1">
      <alignment horizontal="right" vertical="top" wrapText="1"/>
      <protection/>
    </xf>
    <xf numFmtId="0" fontId="58" fillId="0" borderId="35" xfId="51" applyNumberFormat="1" applyFont="1" applyFill="1" applyBorder="1" applyAlignment="1" applyProtection="1">
      <alignment horizontal="right" vertical="top" wrapText="1"/>
      <protection/>
    </xf>
    <xf numFmtId="0" fontId="5" fillId="0" borderId="19" xfId="87" applyFont="1" applyFill="1" applyBorder="1" applyAlignment="1" applyProtection="1">
      <alignment horizontal="center" vertical="center" wrapText="1"/>
      <protection locked="0"/>
    </xf>
    <xf numFmtId="0" fontId="5" fillId="0" borderId="36" xfId="87" applyFont="1" applyFill="1" applyBorder="1" applyAlignment="1" applyProtection="1">
      <alignment horizontal="center" vertical="center" wrapText="1"/>
      <protection locked="0"/>
    </xf>
    <xf numFmtId="0" fontId="5" fillId="0" borderId="15" xfId="87" applyFont="1" applyFill="1" applyBorder="1" applyAlignment="1" applyProtection="1">
      <alignment horizontal="center" vertical="center" wrapText="1"/>
      <protection locked="0"/>
    </xf>
    <xf numFmtId="0" fontId="58" fillId="0" borderId="0" xfId="39" applyNumberFormat="1" applyFont="1" applyFill="1" applyAlignment="1" applyProtection="1">
      <alignment horizontal="center" wrapText="1"/>
      <protection/>
    </xf>
    <xf numFmtId="0" fontId="57" fillId="0" borderId="0" xfId="39" applyNumberFormat="1" applyFont="1" applyFill="1" applyProtection="1">
      <alignment wrapText="1"/>
      <protection/>
    </xf>
    <xf numFmtId="0" fontId="57" fillId="0" borderId="0" xfId="39" applyFont="1" applyFill="1">
      <alignment wrapText="1"/>
      <protection/>
    </xf>
    <xf numFmtId="0" fontId="39" fillId="0" borderId="0" xfId="42" applyNumberFormat="1" applyFont="1" applyFill="1" applyProtection="1">
      <alignment horizontal="center"/>
      <protection/>
    </xf>
    <xf numFmtId="0" fontId="39" fillId="0" borderId="0" xfId="42" applyFont="1" applyFill="1">
      <alignment horizontal="center"/>
      <protection/>
    </xf>
    <xf numFmtId="0" fontId="57" fillId="0" borderId="0" xfId="43" applyNumberFormat="1" applyFont="1" applyFill="1" applyProtection="1">
      <alignment horizontal="right"/>
      <protection/>
    </xf>
    <xf numFmtId="0" fontId="57" fillId="0" borderId="0" xfId="43" applyFont="1" applyFill="1">
      <alignment horizontal="right"/>
      <protection/>
    </xf>
    <xf numFmtId="0" fontId="58" fillId="0" borderId="37" xfId="45" applyNumberFormat="1" applyFont="1" applyFill="1" applyBorder="1" applyAlignment="1" applyProtection="1">
      <alignment horizontal="center" vertical="center" wrapText="1"/>
      <protection/>
    </xf>
    <xf numFmtId="0" fontId="58" fillId="0" borderId="37" xfId="45" applyFont="1" applyFill="1" applyBorder="1" applyAlignment="1">
      <alignment horizontal="center" vertical="center" wrapText="1"/>
      <protection/>
    </xf>
    <xf numFmtId="0" fontId="9" fillId="0" borderId="17" xfId="87" applyFont="1" applyFill="1" applyBorder="1" applyAlignment="1" applyProtection="1">
      <alignment horizontal="center" vertical="center" wrapText="1"/>
      <protection locked="0"/>
    </xf>
    <xf numFmtId="0" fontId="9" fillId="0" borderId="38" xfId="87" applyFont="1" applyFill="1" applyBorder="1" applyAlignment="1" applyProtection="1">
      <alignment horizontal="center" vertical="center" wrapText="1"/>
      <protection locked="0"/>
    </xf>
    <xf numFmtId="0" fontId="9" fillId="0" borderId="22" xfId="87" applyFont="1" applyFill="1" applyBorder="1" applyAlignment="1" applyProtection="1">
      <alignment horizontal="center" vertical="center" wrapText="1"/>
      <protection locked="0"/>
    </xf>
    <xf numFmtId="0" fontId="9" fillId="0" borderId="39" xfId="87" applyFont="1" applyFill="1" applyBorder="1" applyAlignment="1" applyProtection="1">
      <alignment horizontal="center" vertical="center" wrapText="1"/>
      <protection locked="0"/>
    </xf>
    <xf numFmtId="0" fontId="51" fillId="0" borderId="2" xfId="65" applyNumberFormat="1" applyFont="1" applyAlignment="1" applyProtection="1">
      <alignment horizontal="right" vertical="top" wrapText="1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4" fontId="60" fillId="0" borderId="15" xfId="51" applyNumberFormat="1" applyFont="1" applyFill="1" applyBorder="1" applyAlignment="1" applyProtection="1">
      <alignment horizontal="right" vertical="center" wrapText="1"/>
      <protection/>
    </xf>
    <xf numFmtId="4" fontId="51" fillId="0" borderId="15" xfId="66" applyFont="1" applyFill="1" applyBorder="1" applyAlignment="1" applyProtection="1">
      <alignment horizontal="right" vertical="center" shrinkToFit="1"/>
      <protection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4" fontId="9" fillId="0" borderId="15" xfId="0" applyNumberFormat="1" applyFont="1" applyFill="1" applyBorder="1" applyAlignment="1" applyProtection="1">
      <alignment horizontal="right" vertical="center"/>
      <protection locked="0"/>
    </xf>
    <xf numFmtId="4" fontId="60" fillId="0" borderId="14" xfId="66" applyFont="1" applyFill="1" applyBorder="1" applyAlignment="1" applyProtection="1">
      <alignment horizontal="right" vertical="center" shrinkToFit="1"/>
      <protection/>
    </xf>
    <xf numFmtId="4" fontId="60" fillId="0" borderId="15" xfId="66" applyFont="1" applyFill="1" applyBorder="1" applyAlignment="1" applyProtection="1">
      <alignment horizontal="right" vertical="center" shrinkToFit="1"/>
      <protection/>
    </xf>
    <xf numFmtId="4" fontId="60" fillId="0" borderId="26" xfId="66" applyFont="1" applyFill="1" applyBorder="1" applyAlignment="1" applyProtection="1">
      <alignment horizontal="right" vertical="center" shrinkToFit="1"/>
      <protection/>
    </xf>
    <xf numFmtId="0" fontId="60" fillId="0" borderId="0" xfId="5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 locked="0"/>
    </xf>
    <xf numFmtId="4" fontId="35" fillId="0" borderId="15" xfId="0" applyNumberFormat="1" applyFont="1" applyBorder="1" applyAlignment="1" applyProtection="1">
      <alignment horizontal="right" vertical="center"/>
      <protection locked="0"/>
    </xf>
    <xf numFmtId="4" fontId="35" fillId="0" borderId="15" xfId="0" applyNumberFormat="1" applyFont="1" applyFill="1" applyBorder="1" applyAlignment="1" applyProtection="1">
      <alignment horizontal="right" vertical="center"/>
      <protection locked="0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showGridLines="0" tabSelected="1" zoomScalePageLayoutView="0" workbookViewId="0" topLeftCell="A1">
      <selection activeCell="J7" sqref="J7"/>
    </sheetView>
  </sheetViews>
  <sheetFormatPr defaultColWidth="9.140625" defaultRowHeight="15"/>
  <cols>
    <col min="1" max="1" width="41.7109375" style="18" customWidth="1"/>
    <col min="2" max="2" width="22.00390625" style="3" customWidth="1"/>
    <col min="3" max="3" width="20.00390625" style="3" customWidth="1"/>
    <col min="4" max="4" width="19.421875" style="3" customWidth="1"/>
    <col min="5" max="5" width="18.28125" style="3" customWidth="1"/>
    <col min="6" max="6" width="12.7109375" style="3" customWidth="1"/>
    <col min="7" max="7" width="53.00390625" style="34" customWidth="1"/>
    <col min="8" max="8" width="15.00390625" style="98" customWidth="1"/>
    <col min="9" max="9" width="15.140625" style="2" bestFit="1" customWidth="1"/>
    <col min="10" max="10" width="13.140625" style="2" bestFit="1" customWidth="1"/>
    <col min="11" max="16384" width="9.140625" style="2" customWidth="1"/>
  </cols>
  <sheetData>
    <row r="1" spans="1:4" ht="15" customHeight="1">
      <c r="A1" s="85"/>
      <c r="B1" s="86"/>
      <c r="C1" s="86"/>
      <c r="D1" s="1"/>
    </row>
    <row r="2" spans="1:7" ht="15" customHeight="1">
      <c r="A2" s="84" t="s">
        <v>6</v>
      </c>
      <c r="B2" s="84"/>
      <c r="C2" s="84"/>
      <c r="D2" s="84"/>
      <c r="E2" s="84"/>
      <c r="F2" s="84"/>
      <c r="G2" s="84"/>
    </row>
    <row r="3" spans="1:7" ht="45.75" customHeight="1">
      <c r="A3" s="84"/>
      <c r="B3" s="84"/>
      <c r="C3" s="84"/>
      <c r="D3" s="84"/>
      <c r="E3" s="84"/>
      <c r="F3" s="84"/>
      <c r="G3" s="84"/>
    </row>
    <row r="4" spans="1:4" ht="15.75" customHeight="1">
      <c r="A4" s="87"/>
      <c r="B4" s="88"/>
      <c r="C4" s="88"/>
      <c r="D4" s="88"/>
    </row>
    <row r="5" spans="1:8" ht="12.75" customHeight="1">
      <c r="A5" s="89"/>
      <c r="B5" s="90"/>
      <c r="C5" s="90"/>
      <c r="D5" s="90"/>
      <c r="G5" s="46" t="s">
        <v>7</v>
      </c>
      <c r="H5" s="46"/>
    </row>
    <row r="6" spans="1:8" ht="112.5" customHeight="1">
      <c r="A6" s="91" t="s">
        <v>0</v>
      </c>
      <c r="B6" s="81" t="s">
        <v>1</v>
      </c>
      <c r="C6" s="82"/>
      <c r="D6" s="82"/>
      <c r="E6" s="83" t="s">
        <v>3</v>
      </c>
      <c r="F6" s="81"/>
      <c r="G6" s="93" t="s">
        <v>4</v>
      </c>
      <c r="H6" s="94"/>
    </row>
    <row r="7" spans="1:8" ht="173.25">
      <c r="A7" s="92"/>
      <c r="B7" s="5" t="s">
        <v>114</v>
      </c>
      <c r="C7" s="5" t="s">
        <v>2</v>
      </c>
      <c r="D7" s="5" t="s">
        <v>115</v>
      </c>
      <c r="E7" s="6" t="s">
        <v>1</v>
      </c>
      <c r="F7" s="15" t="s">
        <v>5</v>
      </c>
      <c r="G7" s="95"/>
      <c r="H7" s="96"/>
    </row>
    <row r="8" spans="1:8" ht="15.75">
      <c r="A8" s="13">
        <v>1</v>
      </c>
      <c r="B8" s="19">
        <v>2</v>
      </c>
      <c r="C8" s="19">
        <v>3</v>
      </c>
      <c r="D8" s="19">
        <v>4</v>
      </c>
      <c r="E8" s="14">
        <v>5</v>
      </c>
      <c r="F8" s="20">
        <v>6</v>
      </c>
      <c r="G8" s="44">
        <v>7</v>
      </c>
      <c r="H8" s="45"/>
    </row>
    <row r="9" spans="1:9" s="8" customFormat="1" ht="33" customHeight="1">
      <c r="A9" s="49" t="s">
        <v>8</v>
      </c>
      <c r="B9" s="57">
        <v>1662190685</v>
      </c>
      <c r="C9" s="57">
        <v>1742756483.75</v>
      </c>
      <c r="D9" s="57">
        <v>1729762541.22</v>
      </c>
      <c r="E9" s="51">
        <f>D9-B9</f>
        <v>67571856.22000003</v>
      </c>
      <c r="F9" s="77">
        <f>ROUND(E9/B9*100,2)</f>
        <v>4.07</v>
      </c>
      <c r="G9" s="35" t="s">
        <v>17</v>
      </c>
      <c r="H9" s="99">
        <f>SUM(H10:H22)</f>
        <v>-108025719.65999998</v>
      </c>
      <c r="I9" s="11"/>
    </row>
    <row r="10" spans="1:8" s="8" customFormat="1" ht="54" customHeight="1">
      <c r="A10" s="50"/>
      <c r="B10" s="58"/>
      <c r="C10" s="58"/>
      <c r="D10" s="58"/>
      <c r="E10" s="52"/>
      <c r="F10" s="78"/>
      <c r="G10" s="97" t="s">
        <v>18</v>
      </c>
      <c r="H10" s="108">
        <v>-26800200</v>
      </c>
    </row>
    <row r="11" spans="1:8" s="8" customFormat="1" ht="38.25">
      <c r="A11" s="50"/>
      <c r="B11" s="58"/>
      <c r="C11" s="58"/>
      <c r="D11" s="58"/>
      <c r="E11" s="52"/>
      <c r="F11" s="78"/>
      <c r="G11" s="97" t="s">
        <v>31</v>
      </c>
      <c r="H11" s="108">
        <v>-820638.0300000012</v>
      </c>
    </row>
    <row r="12" spans="1:8" s="8" customFormat="1" ht="51">
      <c r="A12" s="50"/>
      <c r="B12" s="58"/>
      <c r="C12" s="58"/>
      <c r="D12" s="58"/>
      <c r="E12" s="52"/>
      <c r="F12" s="78"/>
      <c r="G12" s="97" t="s">
        <v>73</v>
      </c>
      <c r="H12" s="108">
        <v>-16333521.899999976</v>
      </c>
    </row>
    <row r="13" spans="1:8" s="8" customFormat="1" ht="127.5">
      <c r="A13" s="50"/>
      <c r="B13" s="58"/>
      <c r="C13" s="58"/>
      <c r="D13" s="58"/>
      <c r="E13" s="52"/>
      <c r="F13" s="78"/>
      <c r="G13" s="97" t="s">
        <v>116</v>
      </c>
      <c r="H13" s="108">
        <v>-7929067.900000006</v>
      </c>
    </row>
    <row r="14" spans="1:8" s="8" customFormat="1" ht="102">
      <c r="A14" s="50"/>
      <c r="B14" s="58"/>
      <c r="C14" s="58"/>
      <c r="D14" s="58"/>
      <c r="E14" s="52"/>
      <c r="F14" s="78"/>
      <c r="G14" s="97" t="s">
        <v>117</v>
      </c>
      <c r="H14" s="108">
        <v>-1583908.669999998</v>
      </c>
    </row>
    <row r="15" spans="1:8" s="8" customFormat="1" ht="25.5">
      <c r="A15" s="50"/>
      <c r="B15" s="58"/>
      <c r="C15" s="58"/>
      <c r="D15" s="58"/>
      <c r="E15" s="52"/>
      <c r="F15" s="78"/>
      <c r="G15" s="97" t="s">
        <v>118</v>
      </c>
      <c r="H15" s="108">
        <v>-5225316.63</v>
      </c>
    </row>
    <row r="16" spans="1:12" s="8" customFormat="1" ht="76.5">
      <c r="A16" s="50"/>
      <c r="B16" s="58"/>
      <c r="C16" s="58"/>
      <c r="D16" s="58"/>
      <c r="E16" s="52"/>
      <c r="F16" s="78"/>
      <c r="G16" s="97" t="s">
        <v>119</v>
      </c>
      <c r="H16" s="108">
        <v>-61692.24</v>
      </c>
      <c r="L16" s="8" t="s">
        <v>77</v>
      </c>
    </row>
    <row r="17" spans="1:8" s="8" customFormat="1" ht="25.5">
      <c r="A17" s="50"/>
      <c r="B17" s="58"/>
      <c r="C17" s="58"/>
      <c r="D17" s="58"/>
      <c r="E17" s="52"/>
      <c r="F17" s="78"/>
      <c r="G17" s="97" t="s">
        <v>26</v>
      </c>
      <c r="H17" s="108">
        <v>-8557070.569999998</v>
      </c>
    </row>
    <row r="18" spans="1:8" s="8" customFormat="1" ht="102">
      <c r="A18" s="50"/>
      <c r="B18" s="58"/>
      <c r="C18" s="58"/>
      <c r="D18" s="58"/>
      <c r="E18" s="52"/>
      <c r="F18" s="78"/>
      <c r="G18" s="97" t="s">
        <v>117</v>
      </c>
      <c r="H18" s="108">
        <v>-791954.3300000001</v>
      </c>
    </row>
    <row r="19" spans="1:8" s="8" customFormat="1" ht="38.25">
      <c r="A19" s="50"/>
      <c r="B19" s="58"/>
      <c r="C19" s="58"/>
      <c r="D19" s="58"/>
      <c r="E19" s="52"/>
      <c r="F19" s="78"/>
      <c r="G19" s="97" t="s">
        <v>120</v>
      </c>
      <c r="H19" s="108">
        <v>-14892119.61</v>
      </c>
    </row>
    <row r="20" spans="1:8" s="8" customFormat="1" ht="25.5">
      <c r="A20" s="50"/>
      <c r="B20" s="58"/>
      <c r="C20" s="58"/>
      <c r="D20" s="58"/>
      <c r="E20" s="52"/>
      <c r="F20" s="78"/>
      <c r="G20" s="97" t="s">
        <v>29</v>
      </c>
      <c r="H20" s="108">
        <v>-1290166.83</v>
      </c>
    </row>
    <row r="21" spans="1:8" s="8" customFormat="1" ht="25.5">
      <c r="A21" s="50"/>
      <c r="B21" s="58"/>
      <c r="C21" s="58"/>
      <c r="D21" s="58"/>
      <c r="E21" s="52"/>
      <c r="F21" s="78"/>
      <c r="G21" s="97" t="s">
        <v>33</v>
      </c>
      <c r="H21" s="108">
        <v>-23713767.590000004</v>
      </c>
    </row>
    <row r="22" spans="1:8" s="8" customFormat="1" ht="15.75">
      <c r="A22" s="50"/>
      <c r="B22" s="58"/>
      <c r="C22" s="58"/>
      <c r="D22" s="58"/>
      <c r="E22" s="52"/>
      <c r="F22" s="78"/>
      <c r="G22" s="97" t="s">
        <v>76</v>
      </c>
      <c r="H22" s="108">
        <v>-26295.36</v>
      </c>
    </row>
    <row r="23" spans="1:8" s="8" customFormat="1" ht="24.75" customHeight="1">
      <c r="A23" s="50"/>
      <c r="B23" s="58"/>
      <c r="C23" s="58"/>
      <c r="D23" s="58"/>
      <c r="E23" s="52"/>
      <c r="F23" s="78"/>
      <c r="G23" s="35" t="s">
        <v>30</v>
      </c>
      <c r="H23" s="99">
        <f>SUM(H24:H40)</f>
        <v>40453863.440000005</v>
      </c>
    </row>
    <row r="24" spans="1:12" s="8" customFormat="1" ht="15.75">
      <c r="A24" s="50"/>
      <c r="B24" s="58"/>
      <c r="C24" s="58"/>
      <c r="D24" s="58"/>
      <c r="E24" s="52"/>
      <c r="F24" s="78"/>
      <c r="G24" s="97" t="s">
        <v>19</v>
      </c>
      <c r="H24" s="108">
        <v>2612785.2699999996</v>
      </c>
      <c r="L24" s="8" t="s">
        <v>77</v>
      </c>
    </row>
    <row r="25" spans="1:8" s="8" customFormat="1" ht="51">
      <c r="A25" s="50"/>
      <c r="B25" s="58"/>
      <c r="C25" s="58"/>
      <c r="D25" s="58"/>
      <c r="E25" s="52"/>
      <c r="F25" s="78"/>
      <c r="G25" s="97" t="s">
        <v>20</v>
      </c>
      <c r="H25" s="108">
        <v>189393.84999999998</v>
      </c>
    </row>
    <row r="26" spans="1:8" s="8" customFormat="1" ht="38.25">
      <c r="A26" s="50"/>
      <c r="B26" s="58"/>
      <c r="C26" s="58"/>
      <c r="D26" s="58"/>
      <c r="E26" s="52"/>
      <c r="F26" s="78"/>
      <c r="G26" s="97" t="s">
        <v>21</v>
      </c>
      <c r="H26" s="108">
        <v>7123290.84</v>
      </c>
    </row>
    <row r="27" spans="1:8" s="8" customFormat="1" ht="102">
      <c r="A27" s="50"/>
      <c r="B27" s="58"/>
      <c r="C27" s="58"/>
      <c r="D27" s="58"/>
      <c r="E27" s="52"/>
      <c r="F27" s="78"/>
      <c r="G27" s="97" t="s">
        <v>74</v>
      </c>
      <c r="H27" s="108">
        <v>3994702.780000001</v>
      </c>
    </row>
    <row r="28" spans="1:8" s="8" customFormat="1" ht="15.75">
      <c r="A28" s="50"/>
      <c r="B28" s="58"/>
      <c r="C28" s="58"/>
      <c r="D28" s="58"/>
      <c r="E28" s="52"/>
      <c r="F28" s="78"/>
      <c r="G28" s="97" t="s">
        <v>19</v>
      </c>
      <c r="H28" s="108">
        <v>2001481.3600000003</v>
      </c>
    </row>
    <row r="29" spans="1:8" s="8" customFormat="1" ht="25.5">
      <c r="A29" s="50"/>
      <c r="B29" s="58"/>
      <c r="C29" s="58"/>
      <c r="D29" s="58"/>
      <c r="E29" s="52"/>
      <c r="F29" s="78"/>
      <c r="G29" s="97" t="s">
        <v>22</v>
      </c>
      <c r="H29" s="108">
        <v>5766616.609999999</v>
      </c>
    </row>
    <row r="30" spans="1:8" s="8" customFormat="1" ht="15.75">
      <c r="A30" s="50"/>
      <c r="B30" s="58"/>
      <c r="C30" s="58"/>
      <c r="D30" s="58"/>
      <c r="E30" s="52"/>
      <c r="F30" s="78"/>
      <c r="G30" s="97" t="s">
        <v>19</v>
      </c>
      <c r="H30" s="108">
        <v>2980179.66</v>
      </c>
    </row>
    <row r="31" spans="1:10" s="8" customFormat="1" ht="25.5">
      <c r="A31" s="50"/>
      <c r="B31" s="58"/>
      <c r="C31" s="58"/>
      <c r="D31" s="58"/>
      <c r="E31" s="52"/>
      <c r="F31" s="78"/>
      <c r="G31" s="97" t="s">
        <v>23</v>
      </c>
      <c r="H31" s="108">
        <v>47308.30999999959</v>
      </c>
      <c r="J31" s="8" t="s">
        <v>77</v>
      </c>
    </row>
    <row r="32" spans="1:8" s="8" customFormat="1" ht="63.75">
      <c r="A32" s="50"/>
      <c r="B32" s="58"/>
      <c r="C32" s="58"/>
      <c r="D32" s="58"/>
      <c r="E32" s="52"/>
      <c r="F32" s="78"/>
      <c r="G32" s="97" t="s">
        <v>32</v>
      </c>
      <c r="H32" s="108">
        <v>362120.8799999999</v>
      </c>
    </row>
    <row r="33" spans="1:8" s="8" customFormat="1" ht="38.25">
      <c r="A33" s="50"/>
      <c r="B33" s="58"/>
      <c r="C33" s="58"/>
      <c r="D33" s="58"/>
      <c r="E33" s="52"/>
      <c r="F33" s="78"/>
      <c r="G33" s="97" t="s">
        <v>24</v>
      </c>
      <c r="H33" s="108">
        <v>188160.96000000002</v>
      </c>
    </row>
    <row r="34" spans="1:8" s="8" customFormat="1" ht="38.25">
      <c r="A34" s="50"/>
      <c r="B34" s="58"/>
      <c r="C34" s="58"/>
      <c r="D34" s="58"/>
      <c r="E34" s="52"/>
      <c r="F34" s="78"/>
      <c r="G34" s="97" t="s">
        <v>25</v>
      </c>
      <c r="H34" s="108">
        <v>676393.6600000001</v>
      </c>
    </row>
    <row r="35" spans="1:8" s="8" customFormat="1" ht="24.75" customHeight="1">
      <c r="A35" s="50"/>
      <c r="B35" s="58"/>
      <c r="C35" s="58"/>
      <c r="D35" s="58"/>
      <c r="E35" s="52"/>
      <c r="F35" s="78"/>
      <c r="G35" s="97" t="s">
        <v>75</v>
      </c>
      <c r="H35" s="108">
        <v>412792.9200000018</v>
      </c>
    </row>
    <row r="36" spans="1:8" s="8" customFormat="1" ht="15.75">
      <c r="A36" s="50"/>
      <c r="B36" s="58"/>
      <c r="C36" s="58"/>
      <c r="D36" s="58"/>
      <c r="E36" s="52"/>
      <c r="F36" s="78"/>
      <c r="G36" s="97" t="s">
        <v>19</v>
      </c>
      <c r="H36" s="108">
        <v>127960.59</v>
      </c>
    </row>
    <row r="37" spans="1:8" s="8" customFormat="1" ht="15.75">
      <c r="A37" s="50"/>
      <c r="B37" s="58"/>
      <c r="C37" s="58"/>
      <c r="D37" s="58"/>
      <c r="E37" s="52"/>
      <c r="F37" s="78"/>
      <c r="G37" s="97" t="s">
        <v>19</v>
      </c>
      <c r="H37" s="108">
        <v>166951.44</v>
      </c>
    </row>
    <row r="38" spans="1:8" s="8" customFormat="1" ht="25.5">
      <c r="A38" s="50"/>
      <c r="B38" s="58"/>
      <c r="C38" s="58"/>
      <c r="D38" s="58"/>
      <c r="E38" s="52"/>
      <c r="F38" s="78"/>
      <c r="G38" s="97" t="s">
        <v>27</v>
      </c>
      <c r="H38" s="108">
        <v>4805096</v>
      </c>
    </row>
    <row r="39" spans="1:8" s="8" customFormat="1" ht="24.75" customHeight="1">
      <c r="A39" s="37"/>
      <c r="B39" s="58"/>
      <c r="C39" s="58"/>
      <c r="D39" s="58"/>
      <c r="E39" s="38"/>
      <c r="F39" s="39"/>
      <c r="G39" s="97" t="s">
        <v>121</v>
      </c>
      <c r="H39" s="108">
        <v>6314392.17</v>
      </c>
    </row>
    <row r="40" spans="1:8" s="8" customFormat="1" ht="24.75" customHeight="1">
      <c r="A40" s="37"/>
      <c r="B40" s="59"/>
      <c r="C40" s="59"/>
      <c r="D40" s="59"/>
      <c r="E40" s="38"/>
      <c r="F40" s="39"/>
      <c r="G40" s="97" t="s">
        <v>28</v>
      </c>
      <c r="H40" s="108">
        <v>2684236.14</v>
      </c>
    </row>
    <row r="41" spans="1:9" s="8" customFormat="1" ht="27" customHeight="1">
      <c r="A41" s="49" t="s">
        <v>9</v>
      </c>
      <c r="B41" s="51">
        <v>74388361.06</v>
      </c>
      <c r="C41" s="51">
        <v>49375747.83</v>
      </c>
      <c r="D41" s="51">
        <v>44350347.62</v>
      </c>
      <c r="E41" s="51">
        <f>D41-B41</f>
        <v>-30038013.440000005</v>
      </c>
      <c r="F41" s="51">
        <f>ROUND(E41/B41*100,2)</f>
        <v>-40.38</v>
      </c>
      <c r="G41" s="35" t="s">
        <v>17</v>
      </c>
      <c r="H41" s="99">
        <f>H42+H43</f>
        <v>-661079.5</v>
      </c>
      <c r="I41" s="11"/>
    </row>
    <row r="42" spans="1:8" s="8" customFormat="1" ht="15.75">
      <c r="A42" s="50"/>
      <c r="B42" s="52"/>
      <c r="C42" s="52"/>
      <c r="D42" s="52"/>
      <c r="E42" s="52"/>
      <c r="F42" s="52"/>
      <c r="G42" s="97" t="s">
        <v>122</v>
      </c>
      <c r="H42" s="108">
        <v>-627181</v>
      </c>
    </row>
    <row r="43" spans="1:8" s="8" customFormat="1" ht="15.75">
      <c r="A43" s="50"/>
      <c r="B43" s="52"/>
      <c r="C43" s="52"/>
      <c r="D43" s="52"/>
      <c r="E43" s="52"/>
      <c r="F43" s="52"/>
      <c r="G43" s="97" t="s">
        <v>19</v>
      </c>
      <c r="H43" s="108">
        <v>-33898.5</v>
      </c>
    </row>
    <row r="44" spans="1:9" s="8" customFormat="1" ht="25.5">
      <c r="A44" s="50"/>
      <c r="B44" s="52"/>
      <c r="C44" s="52"/>
      <c r="D44" s="52"/>
      <c r="E44" s="52"/>
      <c r="F44" s="52"/>
      <c r="G44" s="35" t="s">
        <v>30</v>
      </c>
      <c r="H44" s="99">
        <f>SUM(H45:H50)</f>
        <v>30699092.939999998</v>
      </c>
      <c r="I44" s="11"/>
    </row>
    <row r="45" spans="1:9" s="8" customFormat="1" ht="27" customHeight="1">
      <c r="A45" s="50"/>
      <c r="B45" s="52"/>
      <c r="C45" s="52"/>
      <c r="D45" s="52"/>
      <c r="E45" s="52"/>
      <c r="F45" s="52"/>
      <c r="G45" s="97" t="s">
        <v>34</v>
      </c>
      <c r="H45" s="108">
        <v>96608.90000000002</v>
      </c>
      <c r="I45" s="11"/>
    </row>
    <row r="46" spans="1:9" s="8" customFormat="1" ht="27" customHeight="1">
      <c r="A46" s="50"/>
      <c r="B46" s="52"/>
      <c r="C46" s="52"/>
      <c r="D46" s="52"/>
      <c r="E46" s="52"/>
      <c r="F46" s="52"/>
      <c r="G46" s="97" t="s">
        <v>35</v>
      </c>
      <c r="H46" s="108">
        <v>543880</v>
      </c>
      <c r="I46" s="11"/>
    </row>
    <row r="47" spans="1:9" s="8" customFormat="1" ht="27" customHeight="1">
      <c r="A47" s="50"/>
      <c r="B47" s="52"/>
      <c r="C47" s="52"/>
      <c r="D47" s="52"/>
      <c r="E47" s="52"/>
      <c r="F47" s="52"/>
      <c r="G47" s="97" t="s">
        <v>123</v>
      </c>
      <c r="H47" s="108">
        <v>27969530</v>
      </c>
      <c r="I47" s="11"/>
    </row>
    <row r="48" spans="1:8" s="8" customFormat="1" ht="27" customHeight="1">
      <c r="A48" s="50"/>
      <c r="B48" s="52"/>
      <c r="C48" s="52"/>
      <c r="D48" s="52"/>
      <c r="E48" s="52"/>
      <c r="F48" s="52"/>
      <c r="G48" s="97" t="s">
        <v>79</v>
      </c>
      <c r="H48" s="108">
        <v>851899</v>
      </c>
    </row>
    <row r="49" spans="1:8" s="8" customFormat="1" ht="27" customHeight="1">
      <c r="A49" s="29"/>
      <c r="B49" s="23"/>
      <c r="C49" s="23"/>
      <c r="D49" s="23"/>
      <c r="E49" s="23"/>
      <c r="F49" s="23"/>
      <c r="G49" s="97" t="s">
        <v>124</v>
      </c>
      <c r="H49" s="108">
        <v>536604.0399999991</v>
      </c>
    </row>
    <row r="50" spans="1:8" s="8" customFormat="1" ht="27" customHeight="1">
      <c r="A50" s="29"/>
      <c r="B50" s="23"/>
      <c r="C50" s="23"/>
      <c r="D50" s="23"/>
      <c r="E50" s="23"/>
      <c r="F50" s="23"/>
      <c r="G50" s="97" t="s">
        <v>80</v>
      </c>
      <c r="H50" s="108">
        <v>700571</v>
      </c>
    </row>
    <row r="51" spans="1:9" s="8" customFormat="1" ht="27" customHeight="1">
      <c r="A51" s="75" t="s">
        <v>10</v>
      </c>
      <c r="B51" s="73">
        <v>291268094.18</v>
      </c>
      <c r="C51" s="73">
        <v>295253419.51</v>
      </c>
      <c r="D51" s="73">
        <v>295226008.17</v>
      </c>
      <c r="E51" s="73">
        <f>D51-B51</f>
        <v>3957913.9900000095</v>
      </c>
      <c r="F51" s="73">
        <f>ROUND(E51/B51*100,2)</f>
        <v>1.36</v>
      </c>
      <c r="G51" s="35" t="s">
        <v>17</v>
      </c>
      <c r="H51" s="99">
        <f>SUM(H52:H60)</f>
        <v>-7228291.430000002</v>
      </c>
      <c r="I51" s="11"/>
    </row>
    <row r="52" spans="1:9" s="8" customFormat="1" ht="27" customHeight="1">
      <c r="A52" s="76"/>
      <c r="B52" s="74"/>
      <c r="C52" s="74"/>
      <c r="D52" s="74"/>
      <c r="E52" s="74"/>
      <c r="F52" s="74"/>
      <c r="G52" s="97" t="s">
        <v>36</v>
      </c>
      <c r="H52" s="108">
        <v>-1475002</v>
      </c>
      <c r="I52" s="11"/>
    </row>
    <row r="53" spans="1:8" s="8" customFormat="1" ht="15.75">
      <c r="A53" s="76"/>
      <c r="B53" s="74"/>
      <c r="C53" s="74"/>
      <c r="D53" s="74"/>
      <c r="E53" s="74"/>
      <c r="F53" s="74"/>
      <c r="G53" s="97" t="s">
        <v>37</v>
      </c>
      <c r="H53" s="108">
        <v>-1996</v>
      </c>
    </row>
    <row r="54" spans="1:8" s="8" customFormat="1" ht="15.75">
      <c r="A54" s="41"/>
      <c r="B54" s="40"/>
      <c r="C54" s="40"/>
      <c r="D54" s="40"/>
      <c r="E54" s="40"/>
      <c r="F54" s="40"/>
      <c r="G54" s="97" t="s">
        <v>19</v>
      </c>
      <c r="H54" s="108">
        <v>-80180.65000000002</v>
      </c>
    </row>
    <row r="55" spans="1:8" s="8" customFormat="1" ht="27" customHeight="1">
      <c r="A55" s="41"/>
      <c r="B55" s="40"/>
      <c r="C55" s="40"/>
      <c r="D55" s="40"/>
      <c r="E55" s="40"/>
      <c r="F55" s="40"/>
      <c r="G55" s="97" t="s">
        <v>38</v>
      </c>
      <c r="H55" s="108">
        <v>-1144000</v>
      </c>
    </row>
    <row r="56" spans="1:8" s="8" customFormat="1" ht="27" customHeight="1">
      <c r="A56" s="41"/>
      <c r="B56" s="40"/>
      <c r="C56" s="40"/>
      <c r="D56" s="40"/>
      <c r="E56" s="40"/>
      <c r="F56" s="40"/>
      <c r="G56" s="97" t="s">
        <v>39</v>
      </c>
      <c r="H56" s="108">
        <v>-156385.9500000002</v>
      </c>
    </row>
    <row r="57" spans="1:8" s="8" customFormat="1" ht="15.75">
      <c r="A57" s="41"/>
      <c r="B57" s="40"/>
      <c r="C57" s="40"/>
      <c r="D57" s="40"/>
      <c r="E57" s="40"/>
      <c r="F57" s="40"/>
      <c r="G57" s="97" t="s">
        <v>19</v>
      </c>
      <c r="H57" s="108">
        <v>-375128.52</v>
      </c>
    </row>
    <row r="58" spans="1:8" s="8" customFormat="1" ht="27" customHeight="1">
      <c r="A58" s="41"/>
      <c r="B58" s="40"/>
      <c r="C58" s="40"/>
      <c r="D58" s="40"/>
      <c r="E58" s="40"/>
      <c r="F58" s="40"/>
      <c r="G58" s="97" t="s">
        <v>116</v>
      </c>
      <c r="H58" s="108">
        <v>-2871713.8500000015</v>
      </c>
    </row>
    <row r="59" spans="1:8" s="8" customFormat="1" ht="15.75">
      <c r="A59" s="27"/>
      <c r="B59" s="26"/>
      <c r="C59" s="26"/>
      <c r="D59" s="26"/>
      <c r="E59" s="26"/>
      <c r="F59" s="26"/>
      <c r="G59" s="97" t="s">
        <v>19</v>
      </c>
      <c r="H59" s="108">
        <v>-41915.66</v>
      </c>
    </row>
    <row r="60" spans="1:8" s="8" customFormat="1" ht="27" customHeight="1">
      <c r="A60" s="28"/>
      <c r="B60" s="21"/>
      <c r="C60" s="21"/>
      <c r="D60" s="21"/>
      <c r="E60" s="21"/>
      <c r="F60" s="21"/>
      <c r="G60" s="97" t="s">
        <v>125</v>
      </c>
      <c r="H60" s="108">
        <v>-1081968.7999999998</v>
      </c>
    </row>
    <row r="61" spans="1:10" s="8" customFormat="1" ht="27" customHeight="1">
      <c r="A61" s="28"/>
      <c r="B61" s="21"/>
      <c r="C61" s="21"/>
      <c r="D61" s="21"/>
      <c r="E61" s="21"/>
      <c r="F61" s="21"/>
      <c r="G61" s="35" t="s">
        <v>30</v>
      </c>
      <c r="H61" s="99">
        <f>SUM(H62:H70)</f>
        <v>11186205.420000004</v>
      </c>
      <c r="I61" s="11"/>
      <c r="J61" s="11"/>
    </row>
    <row r="62" spans="1:8" s="8" customFormat="1" ht="27" customHeight="1">
      <c r="A62" s="28"/>
      <c r="B62" s="21"/>
      <c r="C62" s="21"/>
      <c r="D62" s="21"/>
      <c r="E62" s="21"/>
      <c r="F62" s="21"/>
      <c r="G62" s="97" t="s">
        <v>81</v>
      </c>
      <c r="H62" s="108">
        <v>306883.4900000002</v>
      </c>
    </row>
    <row r="63" spans="1:8" s="8" customFormat="1" ht="27" customHeight="1">
      <c r="A63" s="28"/>
      <c r="B63" s="21"/>
      <c r="C63" s="21"/>
      <c r="D63" s="21"/>
      <c r="E63" s="21"/>
      <c r="F63" s="21"/>
      <c r="G63" s="97" t="s">
        <v>116</v>
      </c>
      <c r="H63" s="108">
        <v>3193742.5100000054</v>
      </c>
    </row>
    <row r="64" spans="1:8" s="8" customFormat="1" ht="15.75">
      <c r="A64" s="28"/>
      <c r="B64" s="21"/>
      <c r="C64" s="21"/>
      <c r="D64" s="21"/>
      <c r="E64" s="21"/>
      <c r="F64" s="21"/>
      <c r="G64" s="97" t="s">
        <v>19</v>
      </c>
      <c r="H64" s="108">
        <v>374093.43999999994</v>
      </c>
    </row>
    <row r="65" spans="1:8" s="8" customFormat="1" ht="27" customHeight="1">
      <c r="A65" s="28"/>
      <c r="B65" s="21"/>
      <c r="C65" s="21"/>
      <c r="D65" s="21"/>
      <c r="E65" s="21"/>
      <c r="F65" s="21"/>
      <c r="G65" s="97" t="s">
        <v>116</v>
      </c>
      <c r="H65" s="108">
        <v>4218942.769999996</v>
      </c>
    </row>
    <row r="66" spans="1:8" s="8" customFormat="1" ht="27" customHeight="1">
      <c r="A66" s="28"/>
      <c r="B66" s="21"/>
      <c r="C66" s="21"/>
      <c r="D66" s="21"/>
      <c r="E66" s="21"/>
      <c r="F66" s="21"/>
      <c r="G66" s="97" t="s">
        <v>126</v>
      </c>
      <c r="H66" s="108">
        <v>520000</v>
      </c>
    </row>
    <row r="67" spans="1:8" s="8" customFormat="1" ht="25.5">
      <c r="A67" s="28"/>
      <c r="B67" s="21"/>
      <c r="C67" s="21"/>
      <c r="D67" s="21"/>
      <c r="E67" s="21"/>
      <c r="F67" s="21"/>
      <c r="G67" s="97" t="s">
        <v>82</v>
      </c>
      <c r="H67" s="108">
        <v>171176.56000000006</v>
      </c>
    </row>
    <row r="68" spans="1:8" s="8" customFormat="1" ht="27" customHeight="1">
      <c r="A68" s="28"/>
      <c r="B68" s="21"/>
      <c r="C68" s="21"/>
      <c r="D68" s="21"/>
      <c r="E68" s="21"/>
      <c r="F68" s="21"/>
      <c r="G68" s="97" t="s">
        <v>116</v>
      </c>
      <c r="H68" s="108">
        <v>317948.40000000224</v>
      </c>
    </row>
    <row r="69" spans="1:8" s="8" customFormat="1" ht="27" customHeight="1">
      <c r="A69" s="28"/>
      <c r="B69" s="21"/>
      <c r="C69" s="21"/>
      <c r="D69" s="21"/>
      <c r="E69" s="21"/>
      <c r="F69" s="21"/>
      <c r="G69" s="97" t="s">
        <v>40</v>
      </c>
      <c r="H69" s="108">
        <v>2072908.25</v>
      </c>
    </row>
    <row r="70" spans="1:8" s="8" customFormat="1" ht="27" customHeight="1">
      <c r="A70" s="28"/>
      <c r="B70" s="21"/>
      <c r="C70" s="21"/>
      <c r="D70" s="21"/>
      <c r="E70" s="21"/>
      <c r="F70" s="21"/>
      <c r="G70" s="97" t="s">
        <v>83</v>
      </c>
      <c r="H70" s="108">
        <v>10510</v>
      </c>
    </row>
    <row r="71" spans="1:9" s="8" customFormat="1" ht="33.75" customHeight="1">
      <c r="A71" s="71" t="s">
        <v>142</v>
      </c>
      <c r="B71" s="73">
        <v>42518954.71</v>
      </c>
      <c r="C71" s="73">
        <v>42234949.01</v>
      </c>
      <c r="D71" s="73">
        <v>41904198.88</v>
      </c>
      <c r="E71" s="73">
        <f>D71-B71</f>
        <v>-614755.8299999982</v>
      </c>
      <c r="F71" s="73">
        <f>ROUND(E71/B71*100,2)</f>
        <v>-1.45</v>
      </c>
      <c r="G71" s="35" t="s">
        <v>17</v>
      </c>
      <c r="H71" s="99">
        <f>SUM(H72:H75)</f>
        <v>-644033.53</v>
      </c>
      <c r="I71" s="11"/>
    </row>
    <row r="72" spans="1:8" s="8" customFormat="1" ht="25.5">
      <c r="A72" s="72"/>
      <c r="B72" s="74"/>
      <c r="C72" s="74"/>
      <c r="D72" s="74"/>
      <c r="E72" s="74"/>
      <c r="F72" s="74"/>
      <c r="G72" s="97" t="s">
        <v>127</v>
      </c>
      <c r="H72" s="108">
        <v>-850.68</v>
      </c>
    </row>
    <row r="73" spans="1:8" s="8" customFormat="1" ht="51">
      <c r="A73" s="72"/>
      <c r="B73" s="74"/>
      <c r="C73" s="74"/>
      <c r="D73" s="74"/>
      <c r="E73" s="74"/>
      <c r="F73" s="74"/>
      <c r="G73" s="97" t="s">
        <v>49</v>
      </c>
      <c r="H73" s="108">
        <v>-35159</v>
      </c>
    </row>
    <row r="74" spans="1:8" s="8" customFormat="1" ht="25.5">
      <c r="A74" s="28"/>
      <c r="B74" s="21"/>
      <c r="C74" s="21"/>
      <c r="D74" s="21"/>
      <c r="E74" s="21"/>
      <c r="F74" s="21"/>
      <c r="G74" s="97" t="s">
        <v>47</v>
      </c>
      <c r="H74" s="108">
        <v>-51348.8</v>
      </c>
    </row>
    <row r="75" spans="1:8" s="8" customFormat="1" ht="38.25">
      <c r="A75" s="28"/>
      <c r="B75" s="21"/>
      <c r="C75" s="21"/>
      <c r="D75" s="21"/>
      <c r="E75" s="21"/>
      <c r="F75" s="21"/>
      <c r="G75" s="97" t="s">
        <v>48</v>
      </c>
      <c r="H75" s="108">
        <v>-556675.05</v>
      </c>
    </row>
    <row r="76" spans="1:8" s="8" customFormat="1" ht="30.75" customHeight="1">
      <c r="A76" s="28"/>
      <c r="B76" s="21"/>
      <c r="C76" s="21"/>
      <c r="D76" s="21"/>
      <c r="E76" s="21"/>
      <c r="F76" s="21"/>
      <c r="G76" s="35" t="s">
        <v>30</v>
      </c>
      <c r="H76" s="99">
        <f>SUM(H77:H77)</f>
        <v>29277</v>
      </c>
    </row>
    <row r="77" spans="1:8" s="8" customFormat="1" ht="15.75">
      <c r="A77" s="28"/>
      <c r="B77" s="21"/>
      <c r="C77" s="21"/>
      <c r="D77" s="21"/>
      <c r="E77" s="21"/>
      <c r="F77" s="21"/>
      <c r="G77" s="22" t="s">
        <v>128</v>
      </c>
      <c r="H77" s="100">
        <v>29277</v>
      </c>
    </row>
    <row r="78" spans="1:8" s="8" customFormat="1" ht="28.5" customHeight="1">
      <c r="A78" s="69" t="s">
        <v>143</v>
      </c>
      <c r="B78" s="55">
        <v>8367271.4</v>
      </c>
      <c r="C78" s="55">
        <v>14195879.82</v>
      </c>
      <c r="D78" s="55">
        <v>10495360.25</v>
      </c>
      <c r="E78" s="55">
        <f>D78-B78</f>
        <v>2128088.8499999996</v>
      </c>
      <c r="F78" s="55">
        <f>ROUND(E78/B78*100,2)</f>
        <v>25.43</v>
      </c>
      <c r="G78" s="35" t="s">
        <v>17</v>
      </c>
      <c r="H78" s="99">
        <f>H79</f>
        <v>-821202.4</v>
      </c>
    </row>
    <row r="79" spans="1:8" s="8" customFormat="1" ht="28.5" customHeight="1">
      <c r="A79" s="70"/>
      <c r="B79" s="56"/>
      <c r="C79" s="56"/>
      <c r="D79" s="56"/>
      <c r="E79" s="56"/>
      <c r="F79" s="56"/>
      <c r="G79" s="31" t="s">
        <v>84</v>
      </c>
      <c r="H79" s="101">
        <v>-821202.4</v>
      </c>
    </row>
    <row r="80" spans="1:8" s="8" customFormat="1" ht="28.5" customHeight="1">
      <c r="A80" s="42"/>
      <c r="B80" s="43"/>
      <c r="C80" s="43"/>
      <c r="D80" s="43"/>
      <c r="E80" s="43"/>
      <c r="F80" s="43"/>
      <c r="G80" s="35" t="s">
        <v>30</v>
      </c>
      <c r="H80" s="102">
        <f>H81</f>
        <v>39557</v>
      </c>
    </row>
    <row r="81" spans="1:8" s="8" customFormat="1" ht="28.5" customHeight="1">
      <c r="A81" s="24"/>
      <c r="B81" s="25"/>
      <c r="C81" s="25"/>
      <c r="D81" s="25"/>
      <c r="E81" s="25"/>
      <c r="F81" s="25"/>
      <c r="G81" s="97" t="s">
        <v>129</v>
      </c>
      <c r="H81" s="101">
        <v>39557</v>
      </c>
    </row>
    <row r="82" spans="1:9" s="8" customFormat="1" ht="28.5" customHeight="1">
      <c r="A82" s="49" t="s">
        <v>85</v>
      </c>
      <c r="B82" s="51">
        <v>165995039.34</v>
      </c>
      <c r="C82" s="51">
        <v>196921625.1</v>
      </c>
      <c r="D82" s="51">
        <v>187099752.05</v>
      </c>
      <c r="E82" s="51">
        <f>D82-B82</f>
        <v>21104712.71000001</v>
      </c>
      <c r="F82" s="51">
        <f>ROUND(E82/B82*100,2)</f>
        <v>12.71</v>
      </c>
      <c r="G82" s="35" t="s">
        <v>17</v>
      </c>
      <c r="H82" s="99">
        <f>+H83</f>
        <v>-367191</v>
      </c>
      <c r="I82" s="11"/>
    </row>
    <row r="83" spans="1:8" s="8" customFormat="1" ht="89.25">
      <c r="A83" s="50"/>
      <c r="B83" s="52"/>
      <c r="C83" s="52"/>
      <c r="D83" s="52"/>
      <c r="E83" s="52"/>
      <c r="F83" s="52"/>
      <c r="G83" s="31" t="s">
        <v>89</v>
      </c>
      <c r="H83" s="101">
        <v>-367191</v>
      </c>
    </row>
    <row r="84" spans="1:8" s="8" customFormat="1" ht="30.75" customHeight="1">
      <c r="A84" s="50"/>
      <c r="B84" s="52"/>
      <c r="C84" s="52"/>
      <c r="D84" s="52"/>
      <c r="E84" s="52"/>
      <c r="F84" s="52"/>
      <c r="G84" s="35" t="s">
        <v>30</v>
      </c>
      <c r="H84" s="99">
        <f>SUM(H85:H88)</f>
        <v>21471903.709999997</v>
      </c>
    </row>
    <row r="85" spans="1:8" s="8" customFormat="1" ht="30.75" customHeight="1">
      <c r="A85" s="50"/>
      <c r="B85" s="52"/>
      <c r="C85" s="52"/>
      <c r="D85" s="52"/>
      <c r="E85" s="52"/>
      <c r="F85" s="52"/>
      <c r="G85" s="31" t="s">
        <v>88</v>
      </c>
      <c r="H85" s="109">
        <v>12282635.799999997</v>
      </c>
    </row>
    <row r="86" spans="1:8" s="8" customFormat="1" ht="30.75" customHeight="1">
      <c r="A86" s="50"/>
      <c r="B86" s="52"/>
      <c r="C86" s="52"/>
      <c r="D86" s="52"/>
      <c r="E86" s="52"/>
      <c r="F86" s="52"/>
      <c r="G86" s="31" t="s">
        <v>86</v>
      </c>
      <c r="H86" s="109">
        <v>3610501.259999999</v>
      </c>
    </row>
    <row r="87" spans="1:8" s="8" customFormat="1" ht="25.5">
      <c r="A87" s="50"/>
      <c r="B87" s="52"/>
      <c r="C87" s="52"/>
      <c r="D87" s="52"/>
      <c r="E87" s="52"/>
      <c r="F87" s="52"/>
      <c r="G87" s="31" t="s">
        <v>87</v>
      </c>
      <c r="H87" s="109">
        <v>4973643.530000001</v>
      </c>
    </row>
    <row r="88" spans="1:8" s="8" customFormat="1" ht="38.25">
      <c r="A88" s="50"/>
      <c r="B88" s="52"/>
      <c r="C88" s="52"/>
      <c r="D88" s="52"/>
      <c r="E88" s="52"/>
      <c r="F88" s="52"/>
      <c r="G88" s="31" t="s">
        <v>130</v>
      </c>
      <c r="H88" s="109">
        <v>605123.12</v>
      </c>
    </row>
    <row r="89" spans="1:8" s="8" customFormat="1" ht="27.75" customHeight="1">
      <c r="A89" s="49" t="s">
        <v>144</v>
      </c>
      <c r="B89" s="51">
        <v>883549</v>
      </c>
      <c r="C89" s="51">
        <v>750837.98</v>
      </c>
      <c r="D89" s="51">
        <v>707526.65</v>
      </c>
      <c r="E89" s="51">
        <f>D89-B89</f>
        <v>-176022.34999999998</v>
      </c>
      <c r="F89" s="77">
        <f>ROUND(E89/B89*100,2)</f>
        <v>-19.92</v>
      </c>
      <c r="G89" s="35" t="s">
        <v>17</v>
      </c>
      <c r="H89" s="99">
        <f>H90+H91</f>
        <v>-291446.35</v>
      </c>
    </row>
    <row r="90" spans="1:8" s="8" customFormat="1" ht="27.75" customHeight="1">
      <c r="A90" s="50"/>
      <c r="B90" s="52"/>
      <c r="C90" s="52"/>
      <c r="D90" s="52"/>
      <c r="E90" s="52"/>
      <c r="F90" s="78"/>
      <c r="G90" s="31" t="s">
        <v>50</v>
      </c>
      <c r="H90" s="109">
        <v>-446.35</v>
      </c>
    </row>
    <row r="91" spans="1:8" s="8" customFormat="1" ht="27.75" customHeight="1">
      <c r="A91" s="50"/>
      <c r="B91" s="52"/>
      <c r="C91" s="52"/>
      <c r="D91" s="52"/>
      <c r="E91" s="52"/>
      <c r="F91" s="78"/>
      <c r="G91" s="31" t="s">
        <v>51</v>
      </c>
      <c r="H91" s="109">
        <v>-291000</v>
      </c>
    </row>
    <row r="92" spans="1:9" s="8" customFormat="1" ht="27.75" customHeight="1">
      <c r="A92" s="37"/>
      <c r="B92" s="38"/>
      <c r="C92" s="38"/>
      <c r="D92" s="38"/>
      <c r="E92" s="38"/>
      <c r="F92" s="78"/>
      <c r="G92" s="35" t="s">
        <v>30</v>
      </c>
      <c r="H92" s="99">
        <f>H93</f>
        <v>115424</v>
      </c>
      <c r="I92" s="11"/>
    </row>
    <row r="93" spans="1:8" s="8" customFormat="1" ht="27.75" customHeight="1">
      <c r="A93" s="37"/>
      <c r="B93" s="38"/>
      <c r="C93" s="38"/>
      <c r="D93" s="38"/>
      <c r="E93" s="38"/>
      <c r="F93" s="78"/>
      <c r="G93" s="31" t="s">
        <v>90</v>
      </c>
      <c r="H93" s="101">
        <v>115424</v>
      </c>
    </row>
    <row r="94" spans="1:9" s="8" customFormat="1" ht="27" customHeight="1">
      <c r="A94" s="49" t="s">
        <v>11</v>
      </c>
      <c r="B94" s="51">
        <v>52748385.26</v>
      </c>
      <c r="C94" s="51">
        <v>52555613.19</v>
      </c>
      <c r="D94" s="51">
        <v>52359738.7</v>
      </c>
      <c r="E94" s="51">
        <f>D94-B94</f>
        <v>-388646.55999999493</v>
      </c>
      <c r="F94" s="51">
        <f>ROUND(E94/B94*100,2)</f>
        <v>-0.74</v>
      </c>
      <c r="G94" s="35" t="s">
        <v>17</v>
      </c>
      <c r="H94" s="99">
        <f>H95+H96+H97</f>
        <v>-530351.2400000002</v>
      </c>
      <c r="I94" s="11"/>
    </row>
    <row r="95" spans="1:9" s="8" customFormat="1" ht="27" customHeight="1">
      <c r="A95" s="50"/>
      <c r="B95" s="52"/>
      <c r="C95" s="52"/>
      <c r="D95" s="52"/>
      <c r="E95" s="52"/>
      <c r="F95" s="52"/>
      <c r="G95" s="31" t="s">
        <v>52</v>
      </c>
      <c r="H95" s="109">
        <v>-954.109999999404</v>
      </c>
      <c r="I95" s="11"/>
    </row>
    <row r="96" spans="1:8" s="8" customFormat="1" ht="27" customHeight="1">
      <c r="A96" s="50"/>
      <c r="B96" s="52"/>
      <c r="C96" s="52"/>
      <c r="D96" s="52"/>
      <c r="E96" s="52"/>
      <c r="F96" s="52"/>
      <c r="G96" s="31" t="s">
        <v>53</v>
      </c>
      <c r="H96" s="109">
        <v>-12554</v>
      </c>
    </row>
    <row r="97" spans="1:8" s="8" customFormat="1" ht="27" customHeight="1">
      <c r="A97" s="50"/>
      <c r="B97" s="52"/>
      <c r="C97" s="52"/>
      <c r="D97" s="52"/>
      <c r="E97" s="52"/>
      <c r="F97" s="52"/>
      <c r="G97" s="31" t="s">
        <v>56</v>
      </c>
      <c r="H97" s="109">
        <v>-516843.1300000008</v>
      </c>
    </row>
    <row r="98" spans="1:8" s="8" customFormat="1" ht="27" customHeight="1">
      <c r="A98" s="50"/>
      <c r="B98" s="52"/>
      <c r="C98" s="52"/>
      <c r="D98" s="52"/>
      <c r="E98" s="52"/>
      <c r="F98" s="52"/>
      <c r="G98" s="35" t="s">
        <v>30</v>
      </c>
      <c r="H98" s="99">
        <f>H99+H100+H101</f>
        <v>141704.68000000005</v>
      </c>
    </row>
    <row r="99" spans="1:8" s="8" customFormat="1" ht="27" customHeight="1">
      <c r="A99" s="50"/>
      <c r="B99" s="52"/>
      <c r="C99" s="52"/>
      <c r="D99" s="52"/>
      <c r="E99" s="52"/>
      <c r="F99" s="52"/>
      <c r="G99" s="31" t="s">
        <v>54</v>
      </c>
      <c r="H99" s="109">
        <v>53114.080000000075</v>
      </c>
    </row>
    <row r="100" spans="1:8" s="8" customFormat="1" ht="27" customHeight="1">
      <c r="A100" s="50"/>
      <c r="B100" s="52"/>
      <c r="C100" s="52"/>
      <c r="D100" s="52"/>
      <c r="E100" s="52"/>
      <c r="F100" s="52"/>
      <c r="G100" s="31" t="s">
        <v>55</v>
      </c>
      <c r="H100" s="109">
        <v>870</v>
      </c>
    </row>
    <row r="101" spans="1:8" s="8" customFormat="1" ht="15.75">
      <c r="A101" s="50"/>
      <c r="B101" s="52"/>
      <c r="C101" s="52"/>
      <c r="D101" s="52"/>
      <c r="E101" s="52"/>
      <c r="F101" s="52"/>
      <c r="G101" s="31" t="s">
        <v>57</v>
      </c>
      <c r="H101" s="109">
        <v>87720.59999999998</v>
      </c>
    </row>
    <row r="102" spans="1:9" s="8" customFormat="1" ht="27.75" customHeight="1">
      <c r="A102" s="49" t="s">
        <v>12</v>
      </c>
      <c r="B102" s="51">
        <v>70539521.84</v>
      </c>
      <c r="C102" s="51">
        <v>68466619.45</v>
      </c>
      <c r="D102" s="51">
        <v>63652454.09</v>
      </c>
      <c r="E102" s="51">
        <f>D102-B102</f>
        <v>-6887067.75</v>
      </c>
      <c r="F102" s="51">
        <f>ROUND(E102/B102*100,2)</f>
        <v>-9.76</v>
      </c>
      <c r="G102" s="35" t="s">
        <v>17</v>
      </c>
      <c r="H102" s="99">
        <f>SUM(H103:H104)</f>
        <v>-6976589.46</v>
      </c>
      <c r="I102" s="11"/>
    </row>
    <row r="103" spans="1:8" s="8" customFormat="1" ht="27.75" customHeight="1">
      <c r="A103" s="50"/>
      <c r="B103" s="52"/>
      <c r="C103" s="52"/>
      <c r="D103" s="52"/>
      <c r="E103" s="52"/>
      <c r="F103" s="52"/>
      <c r="G103" s="31" t="s">
        <v>58</v>
      </c>
      <c r="H103" s="101">
        <v>-3788554.48</v>
      </c>
    </row>
    <row r="104" spans="1:9" s="8" customFormat="1" ht="27.75" customHeight="1">
      <c r="A104" s="50"/>
      <c r="B104" s="52"/>
      <c r="C104" s="52"/>
      <c r="D104" s="52"/>
      <c r="E104" s="52"/>
      <c r="F104" s="52"/>
      <c r="G104" s="31" t="s">
        <v>59</v>
      </c>
      <c r="H104" s="101">
        <v>-3188034.98</v>
      </c>
      <c r="I104" s="11"/>
    </row>
    <row r="105" spans="1:8" s="8" customFormat="1" ht="27.75" customHeight="1">
      <c r="A105" s="50"/>
      <c r="B105" s="52"/>
      <c r="C105" s="52"/>
      <c r="D105" s="52"/>
      <c r="E105" s="52"/>
      <c r="F105" s="52"/>
      <c r="G105" s="35" t="s">
        <v>30</v>
      </c>
      <c r="H105" s="99">
        <f>H106</f>
        <v>89521.71</v>
      </c>
    </row>
    <row r="106" spans="1:8" s="8" customFormat="1" ht="27.75" customHeight="1">
      <c r="A106" s="50"/>
      <c r="B106" s="52"/>
      <c r="C106" s="52"/>
      <c r="D106" s="52"/>
      <c r="E106" s="52"/>
      <c r="F106" s="52"/>
      <c r="G106" s="31" t="s">
        <v>91</v>
      </c>
      <c r="H106" s="100">
        <v>89521.71</v>
      </c>
    </row>
    <row r="107" spans="1:9" s="8" customFormat="1" ht="30" customHeight="1">
      <c r="A107" s="49" t="s">
        <v>13</v>
      </c>
      <c r="B107" s="51">
        <v>167294366.66</v>
      </c>
      <c r="C107" s="51">
        <v>164926654.44</v>
      </c>
      <c r="D107" s="51">
        <v>162048226.43</v>
      </c>
      <c r="E107" s="51">
        <f>D107-B107</f>
        <v>-5246140.229999989</v>
      </c>
      <c r="F107" s="51">
        <f>ROUND(E107/B107*100,2)</f>
        <v>-3.14</v>
      </c>
      <c r="G107" s="35" t="s">
        <v>17</v>
      </c>
      <c r="H107" s="99">
        <f>SUM(H108:H121)</f>
        <v>-6649131.090000008</v>
      </c>
      <c r="I107" s="11"/>
    </row>
    <row r="108" spans="1:8" s="8" customFormat="1" ht="30" customHeight="1">
      <c r="A108" s="50"/>
      <c r="B108" s="52"/>
      <c r="C108" s="52"/>
      <c r="D108" s="52"/>
      <c r="E108" s="52"/>
      <c r="F108" s="52"/>
      <c r="G108" s="31" t="s">
        <v>69</v>
      </c>
      <c r="H108" s="109">
        <v>-507721.6700000018</v>
      </c>
    </row>
    <row r="109" spans="1:8" s="8" customFormat="1" ht="25.5">
      <c r="A109" s="50"/>
      <c r="B109" s="52"/>
      <c r="C109" s="52"/>
      <c r="D109" s="52"/>
      <c r="E109" s="52"/>
      <c r="F109" s="52"/>
      <c r="G109" s="31" t="s">
        <v>60</v>
      </c>
      <c r="H109" s="109">
        <v>-10164.040000000037</v>
      </c>
    </row>
    <row r="110" spans="1:8" s="8" customFormat="1" ht="38.25">
      <c r="A110" s="50"/>
      <c r="B110" s="52"/>
      <c r="C110" s="52"/>
      <c r="D110" s="52"/>
      <c r="E110" s="52"/>
      <c r="F110" s="52"/>
      <c r="G110" s="31" t="s">
        <v>61</v>
      </c>
      <c r="H110" s="109">
        <v>-109038.41999999993</v>
      </c>
    </row>
    <row r="111" spans="1:8" s="8" customFormat="1" ht="51">
      <c r="A111" s="50"/>
      <c r="B111" s="52"/>
      <c r="C111" s="52"/>
      <c r="D111" s="52"/>
      <c r="E111" s="52"/>
      <c r="F111" s="52"/>
      <c r="G111" s="31" t="s">
        <v>131</v>
      </c>
      <c r="H111" s="109">
        <v>-5</v>
      </c>
    </row>
    <row r="112" spans="1:8" s="8" customFormat="1" ht="51">
      <c r="A112" s="50"/>
      <c r="B112" s="52"/>
      <c r="C112" s="52"/>
      <c r="D112" s="52"/>
      <c r="E112" s="52"/>
      <c r="F112" s="52"/>
      <c r="G112" s="31" t="s">
        <v>92</v>
      </c>
      <c r="H112" s="109">
        <v>-943700</v>
      </c>
    </row>
    <row r="113" spans="1:8" s="8" customFormat="1" ht="76.5">
      <c r="A113" s="50"/>
      <c r="B113" s="52"/>
      <c r="C113" s="52"/>
      <c r="D113" s="52"/>
      <c r="E113" s="52"/>
      <c r="F113" s="52"/>
      <c r="G113" s="31" t="s">
        <v>132</v>
      </c>
      <c r="H113" s="109">
        <v>-1724927</v>
      </c>
    </row>
    <row r="114" spans="1:8" s="8" customFormat="1" ht="38.25">
      <c r="A114" s="50"/>
      <c r="B114" s="52"/>
      <c r="C114" s="52"/>
      <c r="D114" s="52"/>
      <c r="E114" s="52"/>
      <c r="F114" s="52"/>
      <c r="G114" s="31" t="s">
        <v>63</v>
      </c>
      <c r="H114" s="109">
        <v>-81791.16000000015</v>
      </c>
    </row>
    <row r="115" spans="1:8" s="8" customFormat="1" ht="25.5">
      <c r="A115" s="50"/>
      <c r="B115" s="52"/>
      <c r="C115" s="52"/>
      <c r="D115" s="52"/>
      <c r="E115" s="52"/>
      <c r="F115" s="52"/>
      <c r="G115" s="31" t="s">
        <v>64</v>
      </c>
      <c r="H115" s="109">
        <v>-153282.77000000142</v>
      </c>
    </row>
    <row r="116" spans="1:8" s="8" customFormat="1" ht="51">
      <c r="A116" s="50"/>
      <c r="B116" s="52"/>
      <c r="C116" s="52"/>
      <c r="D116" s="52"/>
      <c r="E116" s="52"/>
      <c r="F116" s="52"/>
      <c r="G116" s="31" t="s">
        <v>93</v>
      </c>
      <c r="H116" s="109">
        <v>-66009.91999999998</v>
      </c>
    </row>
    <row r="117" spans="1:8" s="8" customFormat="1" ht="63.75">
      <c r="A117" s="50"/>
      <c r="B117" s="52"/>
      <c r="C117" s="52"/>
      <c r="D117" s="52"/>
      <c r="E117" s="52"/>
      <c r="F117" s="52"/>
      <c r="G117" s="31" t="s">
        <v>94</v>
      </c>
      <c r="H117" s="109">
        <v>-1441172.6300000027</v>
      </c>
    </row>
    <row r="118" spans="1:8" s="8" customFormat="1" ht="38.25">
      <c r="A118" s="50"/>
      <c r="B118" s="52"/>
      <c r="C118" s="52"/>
      <c r="D118" s="52"/>
      <c r="E118" s="52"/>
      <c r="F118" s="52"/>
      <c r="G118" s="31" t="s">
        <v>96</v>
      </c>
      <c r="H118" s="109">
        <v>-265073.90000000224</v>
      </c>
    </row>
    <row r="119" spans="1:8" s="8" customFormat="1" ht="38.25">
      <c r="A119" s="50"/>
      <c r="B119" s="52"/>
      <c r="C119" s="52"/>
      <c r="D119" s="52"/>
      <c r="E119" s="52"/>
      <c r="F119" s="52"/>
      <c r="G119" s="31" t="s">
        <v>66</v>
      </c>
      <c r="H119" s="109">
        <v>-513894.57999999996</v>
      </c>
    </row>
    <row r="120" spans="1:8" s="8" customFormat="1" ht="15.75">
      <c r="A120" s="50"/>
      <c r="B120" s="52"/>
      <c r="C120" s="52"/>
      <c r="D120" s="52"/>
      <c r="E120" s="52"/>
      <c r="F120" s="52"/>
      <c r="G120" s="31" t="s">
        <v>67</v>
      </c>
      <c r="H120" s="109">
        <v>-638317</v>
      </c>
    </row>
    <row r="121" spans="1:8" s="8" customFormat="1" ht="25.5">
      <c r="A121" s="50"/>
      <c r="B121" s="52"/>
      <c r="C121" s="52"/>
      <c r="D121" s="52"/>
      <c r="E121" s="52"/>
      <c r="F121" s="52"/>
      <c r="G121" s="31" t="s">
        <v>68</v>
      </c>
      <c r="H121" s="109">
        <v>-194033</v>
      </c>
    </row>
    <row r="122" spans="1:8" s="8" customFormat="1" ht="30" customHeight="1">
      <c r="A122" s="50"/>
      <c r="B122" s="52"/>
      <c r="C122" s="52"/>
      <c r="D122" s="52"/>
      <c r="E122" s="52"/>
      <c r="F122" s="52"/>
      <c r="G122" s="35" t="s">
        <v>30</v>
      </c>
      <c r="H122" s="99">
        <f>SUM(H123:H126)</f>
        <v>1402990.859999999</v>
      </c>
    </row>
    <row r="123" spans="1:8" s="8" customFormat="1" ht="25.5">
      <c r="A123" s="50"/>
      <c r="B123" s="52"/>
      <c r="C123" s="52"/>
      <c r="D123" s="52"/>
      <c r="E123" s="52"/>
      <c r="F123" s="52"/>
      <c r="G123" s="31" t="s">
        <v>70</v>
      </c>
      <c r="H123" s="109">
        <v>276117.1299999999</v>
      </c>
    </row>
    <row r="124" spans="1:8" s="8" customFormat="1" ht="63.75">
      <c r="A124" s="50"/>
      <c r="B124" s="52"/>
      <c r="C124" s="52"/>
      <c r="D124" s="52"/>
      <c r="E124" s="52"/>
      <c r="F124" s="52"/>
      <c r="G124" s="31" t="s">
        <v>95</v>
      </c>
      <c r="H124" s="109">
        <v>909952.0399999991</v>
      </c>
    </row>
    <row r="125" spans="1:8" s="8" customFormat="1" ht="51">
      <c r="A125" s="50"/>
      <c r="B125" s="52"/>
      <c r="C125" s="52"/>
      <c r="D125" s="52"/>
      <c r="E125" s="52"/>
      <c r="F125" s="52"/>
      <c r="G125" s="31" t="s">
        <v>62</v>
      </c>
      <c r="H125" s="109">
        <v>155688.66999999998</v>
      </c>
    </row>
    <row r="126" spans="1:8" s="8" customFormat="1" ht="25.5">
      <c r="A126" s="50"/>
      <c r="B126" s="52"/>
      <c r="C126" s="52"/>
      <c r="D126" s="52"/>
      <c r="E126" s="52"/>
      <c r="F126" s="52"/>
      <c r="G126" s="31" t="s">
        <v>65</v>
      </c>
      <c r="H126" s="109">
        <v>61233.02000000002</v>
      </c>
    </row>
    <row r="127" spans="1:8" s="8" customFormat="1" ht="33" customHeight="1">
      <c r="A127" s="79" t="s">
        <v>145</v>
      </c>
      <c r="B127" s="63">
        <v>58560011.77</v>
      </c>
      <c r="C127" s="63">
        <v>109093542.56</v>
      </c>
      <c r="D127" s="66">
        <v>87144301.11</v>
      </c>
      <c r="E127" s="57">
        <f>D127-B127</f>
        <v>28584289.339999996</v>
      </c>
      <c r="F127" s="57">
        <f>ROUND(E127/B127*100,2)</f>
        <v>48.81</v>
      </c>
      <c r="G127" s="36" t="s">
        <v>71</v>
      </c>
      <c r="H127" s="103">
        <f>SUM(H128:H132)</f>
        <v>-22223677.64</v>
      </c>
    </row>
    <row r="128" spans="1:9" s="8" customFormat="1" ht="42" customHeight="1">
      <c r="A128" s="80"/>
      <c r="B128" s="64"/>
      <c r="C128" s="64"/>
      <c r="D128" s="67"/>
      <c r="E128" s="58"/>
      <c r="F128" s="58"/>
      <c r="G128" s="31" t="s">
        <v>43</v>
      </c>
      <c r="H128" s="109">
        <v>-293578.17</v>
      </c>
      <c r="I128" s="11"/>
    </row>
    <row r="129" spans="1:9" s="8" customFormat="1" ht="25.5">
      <c r="A129" s="80"/>
      <c r="B129" s="64"/>
      <c r="C129" s="64"/>
      <c r="D129" s="67"/>
      <c r="E129" s="58"/>
      <c r="F129" s="58"/>
      <c r="G129" s="31" t="s">
        <v>42</v>
      </c>
      <c r="H129" s="109">
        <v>-729400.4</v>
      </c>
      <c r="I129" s="11"/>
    </row>
    <row r="130" spans="1:8" s="8" customFormat="1" ht="38.25">
      <c r="A130" s="80"/>
      <c r="B130" s="64"/>
      <c r="C130" s="64"/>
      <c r="D130" s="67"/>
      <c r="E130" s="58"/>
      <c r="F130" s="58"/>
      <c r="G130" s="31" t="s">
        <v>98</v>
      </c>
      <c r="H130" s="109">
        <v>-200068.33</v>
      </c>
    </row>
    <row r="131" spans="1:8" s="8" customFormat="1" ht="25.5">
      <c r="A131" s="80"/>
      <c r="B131" s="64"/>
      <c r="C131" s="64"/>
      <c r="D131" s="67"/>
      <c r="E131" s="58"/>
      <c r="F131" s="58"/>
      <c r="G131" s="31" t="s">
        <v>45</v>
      </c>
      <c r="H131" s="109">
        <v>-821464.74</v>
      </c>
    </row>
    <row r="132" spans="1:8" s="8" customFormat="1" ht="25.5">
      <c r="A132" s="80"/>
      <c r="B132" s="64"/>
      <c r="C132" s="64"/>
      <c r="D132" s="67"/>
      <c r="E132" s="58"/>
      <c r="F132" s="58"/>
      <c r="G132" s="31" t="s">
        <v>97</v>
      </c>
      <c r="H132" s="109">
        <v>-20179166</v>
      </c>
    </row>
    <row r="133" spans="1:8" s="8" customFormat="1" ht="25.5">
      <c r="A133" s="80"/>
      <c r="B133" s="64"/>
      <c r="C133" s="64"/>
      <c r="D133" s="67"/>
      <c r="E133" s="58"/>
      <c r="F133" s="58"/>
      <c r="G133" s="35" t="s">
        <v>72</v>
      </c>
      <c r="H133" s="103">
        <f>H134+H135+H136</f>
        <v>50807966.980000004</v>
      </c>
    </row>
    <row r="134" spans="1:8" s="8" customFormat="1" ht="15.75">
      <c r="A134" s="80"/>
      <c r="B134" s="64"/>
      <c r="C134" s="64"/>
      <c r="D134" s="67"/>
      <c r="E134" s="58"/>
      <c r="F134" s="58"/>
      <c r="G134" s="31" t="s">
        <v>133</v>
      </c>
      <c r="H134" s="109">
        <v>2420000</v>
      </c>
    </row>
    <row r="135" spans="1:8" s="8" customFormat="1" ht="25.5">
      <c r="A135" s="80"/>
      <c r="B135" s="64"/>
      <c r="C135" s="64"/>
      <c r="D135" s="67"/>
      <c r="E135" s="58"/>
      <c r="F135" s="58"/>
      <c r="G135" s="31" t="s">
        <v>134</v>
      </c>
      <c r="H135" s="109">
        <v>46820463.52</v>
      </c>
    </row>
    <row r="136" spans="1:8" s="8" customFormat="1" ht="38.25">
      <c r="A136" s="80"/>
      <c r="B136" s="64"/>
      <c r="C136" s="64"/>
      <c r="D136" s="67"/>
      <c r="E136" s="58"/>
      <c r="F136" s="58"/>
      <c r="G136" s="31" t="s">
        <v>135</v>
      </c>
      <c r="H136" s="109">
        <v>1567503.46</v>
      </c>
    </row>
    <row r="137" spans="1:8" s="8" customFormat="1" ht="24.75" customHeight="1">
      <c r="A137" s="60" t="s">
        <v>78</v>
      </c>
      <c r="B137" s="63">
        <v>117117901.59</v>
      </c>
      <c r="C137" s="63">
        <v>124650170.01</v>
      </c>
      <c r="D137" s="66">
        <v>114356989.4</v>
      </c>
      <c r="E137" s="57">
        <f>D137-B137</f>
        <v>-2760912.1899999976</v>
      </c>
      <c r="F137" s="57">
        <f>ROUND(E137/B137*100,2)</f>
        <v>-2.36</v>
      </c>
      <c r="G137" s="30" t="s">
        <v>71</v>
      </c>
      <c r="H137" s="104">
        <f>H138+H139+H140+H141</f>
        <v>-4368490.5200000005</v>
      </c>
    </row>
    <row r="138" spans="1:8" s="8" customFormat="1" ht="51">
      <c r="A138" s="61"/>
      <c r="B138" s="64"/>
      <c r="C138" s="64"/>
      <c r="D138" s="67"/>
      <c r="E138" s="58"/>
      <c r="F138" s="58"/>
      <c r="G138" s="31" t="s">
        <v>46</v>
      </c>
      <c r="H138" s="109">
        <v>-757084.9</v>
      </c>
    </row>
    <row r="139" spans="1:8" s="8" customFormat="1" ht="51">
      <c r="A139" s="61"/>
      <c r="B139" s="64"/>
      <c r="C139" s="64"/>
      <c r="D139" s="67"/>
      <c r="E139" s="58"/>
      <c r="F139" s="58"/>
      <c r="G139" s="31" t="s">
        <v>41</v>
      </c>
      <c r="H139" s="109">
        <v>-329109.12</v>
      </c>
    </row>
    <row r="140" spans="1:8" s="8" customFormat="1" ht="15.75">
      <c r="A140" s="61"/>
      <c r="B140" s="64"/>
      <c r="C140" s="64"/>
      <c r="D140" s="67"/>
      <c r="E140" s="58"/>
      <c r="F140" s="58"/>
      <c r="G140" s="31" t="s">
        <v>99</v>
      </c>
      <c r="H140" s="109">
        <v>-198083.3</v>
      </c>
    </row>
    <row r="141" spans="1:9" s="8" customFormat="1" ht="25.5">
      <c r="A141" s="61"/>
      <c r="B141" s="64"/>
      <c r="C141" s="64"/>
      <c r="D141" s="67"/>
      <c r="E141" s="58"/>
      <c r="F141" s="58"/>
      <c r="G141" s="31" t="s">
        <v>100</v>
      </c>
      <c r="H141" s="109">
        <v>-3084213.2</v>
      </c>
      <c r="I141" s="11"/>
    </row>
    <row r="142" spans="1:8" s="8" customFormat="1" ht="25.5">
      <c r="A142" s="61"/>
      <c r="B142" s="64"/>
      <c r="C142" s="64"/>
      <c r="D142" s="67"/>
      <c r="E142" s="58"/>
      <c r="F142" s="58"/>
      <c r="G142" s="30" t="s">
        <v>72</v>
      </c>
      <c r="H142" s="105">
        <f>H143+H144</f>
        <v>1607578.33</v>
      </c>
    </row>
    <row r="143" spans="1:8" s="8" customFormat="1" ht="25.5">
      <c r="A143" s="61"/>
      <c r="B143" s="64"/>
      <c r="C143" s="64"/>
      <c r="D143" s="67"/>
      <c r="E143" s="58"/>
      <c r="F143" s="58"/>
      <c r="G143" s="31" t="s">
        <v>101</v>
      </c>
      <c r="H143" s="101">
        <v>1528737.05</v>
      </c>
    </row>
    <row r="144" spans="1:8" s="8" customFormat="1" ht="25.5">
      <c r="A144" s="62"/>
      <c r="B144" s="65"/>
      <c r="C144" s="65"/>
      <c r="D144" s="68"/>
      <c r="E144" s="59"/>
      <c r="F144" s="59"/>
      <c r="G144" s="31" t="s">
        <v>44</v>
      </c>
      <c r="H144" s="101">
        <v>78841.28</v>
      </c>
    </row>
    <row r="145" spans="1:9" s="8" customFormat="1" ht="30.75" customHeight="1">
      <c r="A145" s="47" t="s">
        <v>14</v>
      </c>
      <c r="B145" s="48">
        <v>23383828.23</v>
      </c>
      <c r="C145" s="48">
        <v>66463947.44</v>
      </c>
      <c r="D145" s="48">
        <v>61672436.82</v>
      </c>
      <c r="E145" s="48">
        <f>D145-B145</f>
        <v>38288608.59</v>
      </c>
      <c r="F145" s="48">
        <f>ROUND(E145/B145*100,2)</f>
        <v>163.74</v>
      </c>
      <c r="G145" s="30" t="s">
        <v>71</v>
      </c>
      <c r="H145" s="99">
        <f>SUM(H146:H155)</f>
        <v>-2994856.999999999</v>
      </c>
      <c r="I145" s="11"/>
    </row>
    <row r="146" spans="1:8" s="8" customFormat="1" ht="38.25">
      <c r="A146" s="47"/>
      <c r="B146" s="48"/>
      <c r="C146" s="48"/>
      <c r="D146" s="48"/>
      <c r="E146" s="48"/>
      <c r="F146" s="48"/>
      <c r="G146" s="31" t="s">
        <v>136</v>
      </c>
      <c r="H146" s="109">
        <v>-257575.88</v>
      </c>
    </row>
    <row r="147" spans="1:8" s="8" customFormat="1" ht="25.5">
      <c r="A147" s="47"/>
      <c r="B147" s="48"/>
      <c r="C147" s="48"/>
      <c r="D147" s="48"/>
      <c r="E147" s="48"/>
      <c r="F147" s="48"/>
      <c r="G147" s="31" t="s">
        <v>102</v>
      </c>
      <c r="H147" s="109">
        <v>-157200</v>
      </c>
    </row>
    <row r="148" spans="1:8" s="8" customFormat="1" ht="25.5">
      <c r="A148" s="47"/>
      <c r="B148" s="48"/>
      <c r="C148" s="48"/>
      <c r="D148" s="48"/>
      <c r="E148" s="48"/>
      <c r="F148" s="48"/>
      <c r="G148" s="31" t="s">
        <v>103</v>
      </c>
      <c r="H148" s="109">
        <v>-116138.80000000005</v>
      </c>
    </row>
    <row r="149" spans="1:8" s="8" customFormat="1" ht="30.75" customHeight="1">
      <c r="A149" s="47"/>
      <c r="B149" s="48"/>
      <c r="C149" s="48"/>
      <c r="D149" s="48"/>
      <c r="E149" s="48"/>
      <c r="F149" s="48"/>
      <c r="G149" s="31" t="s">
        <v>104</v>
      </c>
      <c r="H149" s="109">
        <v>-401262.6100000001</v>
      </c>
    </row>
    <row r="150" spans="1:8" s="8" customFormat="1" ht="25.5">
      <c r="A150" s="47"/>
      <c r="B150" s="48"/>
      <c r="C150" s="48"/>
      <c r="D150" s="48"/>
      <c r="E150" s="48"/>
      <c r="F150" s="48"/>
      <c r="G150" s="31" t="s">
        <v>105</v>
      </c>
      <c r="H150" s="109">
        <v>-819316.7400000002</v>
      </c>
    </row>
    <row r="151" spans="1:8" s="8" customFormat="1" ht="51">
      <c r="A151" s="47"/>
      <c r="B151" s="48"/>
      <c r="C151" s="48"/>
      <c r="D151" s="48"/>
      <c r="E151" s="48"/>
      <c r="F151" s="48"/>
      <c r="G151" s="31" t="s">
        <v>106</v>
      </c>
      <c r="H151" s="109">
        <v>-201974.69</v>
      </c>
    </row>
    <row r="152" spans="1:8" s="8" customFormat="1" ht="25.5">
      <c r="A152" s="47"/>
      <c r="B152" s="48"/>
      <c r="C152" s="48"/>
      <c r="D152" s="48"/>
      <c r="E152" s="48"/>
      <c r="F152" s="48"/>
      <c r="G152" s="31" t="s">
        <v>107</v>
      </c>
      <c r="H152" s="109">
        <v>-100820.90000000002</v>
      </c>
    </row>
    <row r="153" spans="1:8" s="8" customFormat="1" ht="15.75">
      <c r="A153" s="47"/>
      <c r="B153" s="48"/>
      <c r="C153" s="48"/>
      <c r="D153" s="48"/>
      <c r="E153" s="48"/>
      <c r="F153" s="48"/>
      <c r="G153" s="31" t="s">
        <v>108</v>
      </c>
      <c r="H153" s="109">
        <v>-23808</v>
      </c>
    </row>
    <row r="154" spans="1:8" s="8" customFormat="1" ht="15.75">
      <c r="A154" s="47"/>
      <c r="B154" s="48"/>
      <c r="C154" s="48"/>
      <c r="D154" s="48"/>
      <c r="E154" s="48"/>
      <c r="F154" s="48"/>
      <c r="G154" s="31" t="s">
        <v>137</v>
      </c>
      <c r="H154" s="109">
        <v>-758000</v>
      </c>
    </row>
    <row r="155" spans="1:8" s="8" customFormat="1" ht="53.25" customHeight="1">
      <c r="A155" s="47"/>
      <c r="B155" s="48"/>
      <c r="C155" s="48"/>
      <c r="D155" s="48"/>
      <c r="E155" s="48"/>
      <c r="F155" s="48"/>
      <c r="G155" s="31" t="s">
        <v>109</v>
      </c>
      <c r="H155" s="109">
        <v>-158759.37999999896</v>
      </c>
    </row>
    <row r="156" spans="1:8" s="8" customFormat="1" ht="30.75" customHeight="1">
      <c r="A156" s="47"/>
      <c r="B156" s="48"/>
      <c r="C156" s="48"/>
      <c r="D156" s="48"/>
      <c r="E156" s="48"/>
      <c r="F156" s="48"/>
      <c r="G156" s="30" t="s">
        <v>72</v>
      </c>
      <c r="H156" s="99">
        <f>SUM(H157:H164)</f>
        <v>41284320.589999996</v>
      </c>
    </row>
    <row r="157" spans="1:8" s="8" customFormat="1" ht="25.5">
      <c r="A157" s="47"/>
      <c r="B157" s="48"/>
      <c r="C157" s="48"/>
      <c r="D157" s="48"/>
      <c r="E157" s="48"/>
      <c r="F157" s="48"/>
      <c r="G157" s="31" t="s">
        <v>110</v>
      </c>
      <c r="H157" s="109">
        <v>240906.68</v>
      </c>
    </row>
    <row r="158" spans="1:8" s="8" customFormat="1" ht="15.75">
      <c r="A158" s="47"/>
      <c r="B158" s="48"/>
      <c r="C158" s="48"/>
      <c r="D158" s="48"/>
      <c r="E158" s="48"/>
      <c r="F158" s="48"/>
      <c r="G158" s="31" t="s">
        <v>111</v>
      </c>
      <c r="H158" s="109">
        <v>4000</v>
      </c>
    </row>
    <row r="159" spans="1:8" s="8" customFormat="1" ht="15.75">
      <c r="A159" s="47"/>
      <c r="B159" s="48"/>
      <c r="C159" s="48"/>
      <c r="D159" s="48"/>
      <c r="E159" s="48"/>
      <c r="F159" s="48"/>
      <c r="G159" s="31" t="s">
        <v>112</v>
      </c>
      <c r="H159" s="109">
        <v>30000</v>
      </c>
    </row>
    <row r="160" spans="1:8" s="8" customFormat="1" ht="51">
      <c r="A160" s="47"/>
      <c r="B160" s="48"/>
      <c r="C160" s="48"/>
      <c r="D160" s="48"/>
      <c r="E160" s="48"/>
      <c r="F160" s="48"/>
      <c r="G160" s="31" t="s">
        <v>138</v>
      </c>
      <c r="H160" s="109">
        <v>1000000</v>
      </c>
    </row>
    <row r="161" spans="1:8" s="8" customFormat="1" ht="30.75" customHeight="1">
      <c r="A161" s="47"/>
      <c r="B161" s="48"/>
      <c r="C161" s="48"/>
      <c r="D161" s="48"/>
      <c r="E161" s="48"/>
      <c r="F161" s="48"/>
      <c r="G161" s="31" t="s">
        <v>113</v>
      </c>
      <c r="H161" s="109">
        <v>25959413.12</v>
      </c>
    </row>
    <row r="162" spans="1:8" s="8" customFormat="1" ht="51">
      <c r="A162" s="47"/>
      <c r="B162" s="48"/>
      <c r="C162" s="48"/>
      <c r="D162" s="48"/>
      <c r="E162" s="48"/>
      <c r="F162" s="48"/>
      <c r="G162" s="31" t="s">
        <v>139</v>
      </c>
      <c r="H162" s="109">
        <v>47230.26</v>
      </c>
    </row>
    <row r="163" spans="1:8" s="8" customFormat="1" ht="76.5">
      <c r="A163" s="47"/>
      <c r="B163" s="48"/>
      <c r="C163" s="48"/>
      <c r="D163" s="48"/>
      <c r="E163" s="48"/>
      <c r="F163" s="48"/>
      <c r="G163" s="31" t="s">
        <v>140</v>
      </c>
      <c r="H163" s="109">
        <v>11443040.02</v>
      </c>
    </row>
    <row r="164" spans="1:8" s="8" customFormat="1" ht="76.5">
      <c r="A164" s="47"/>
      <c r="B164" s="48"/>
      <c r="C164" s="48"/>
      <c r="D164" s="48"/>
      <c r="E164" s="48"/>
      <c r="F164" s="48"/>
      <c r="G164" s="31" t="s">
        <v>141</v>
      </c>
      <c r="H164" s="109">
        <v>2559730.51</v>
      </c>
    </row>
    <row r="165" spans="1:8" s="4" customFormat="1" ht="27.75" customHeight="1">
      <c r="A165" s="9" t="s">
        <v>15</v>
      </c>
      <c r="B165" s="12">
        <f>SUM(B9:B145)</f>
        <v>2735255970.0400004</v>
      </c>
      <c r="C165" s="12">
        <f>SUM(C9:C145)</f>
        <v>2927645490.09</v>
      </c>
      <c r="D165" s="12">
        <f>SUM(D9:D145)</f>
        <v>2850779881.3900003</v>
      </c>
      <c r="E165" s="12">
        <f>D165-B165</f>
        <v>115523911.3499999</v>
      </c>
      <c r="F165" s="12">
        <f>ROUND(E165/B165*100,2)</f>
        <v>4.22</v>
      </c>
      <c r="G165" s="53" t="s">
        <v>16</v>
      </c>
      <c r="H165" s="54"/>
    </row>
    <row r="166" spans="1:8" s="4" customFormat="1" ht="15.75" customHeight="1">
      <c r="A166" s="16"/>
      <c r="G166" s="32"/>
      <c r="H166" s="106"/>
    </row>
    <row r="167" spans="1:8" s="7" customFormat="1" ht="15.75">
      <c r="A167" s="17"/>
      <c r="B167" s="10"/>
      <c r="C167" s="10"/>
      <c r="D167" s="10"/>
      <c r="G167" s="33"/>
      <c r="H167" s="107"/>
    </row>
    <row r="168" spans="1:8" s="7" customFormat="1" ht="15.75">
      <c r="A168" s="17"/>
      <c r="G168" s="33"/>
      <c r="H168" s="107"/>
    </row>
    <row r="169" spans="1:8" s="7" customFormat="1" ht="15.75">
      <c r="A169" s="17"/>
      <c r="G169" s="33"/>
      <c r="H169" s="107"/>
    </row>
    <row r="170" spans="1:8" s="7" customFormat="1" ht="15.75">
      <c r="A170" s="17"/>
      <c r="G170" s="33"/>
      <c r="H170" s="107"/>
    </row>
    <row r="171" spans="1:8" s="7" customFormat="1" ht="15.75">
      <c r="A171" s="17"/>
      <c r="G171" s="33"/>
      <c r="H171" s="107"/>
    </row>
    <row r="172" spans="1:8" s="7" customFormat="1" ht="15.75">
      <c r="A172" s="17"/>
      <c r="G172" s="33"/>
      <c r="H172" s="107"/>
    </row>
    <row r="173" spans="1:8" s="7" customFormat="1" ht="15.75">
      <c r="A173" s="17"/>
      <c r="G173" s="33"/>
      <c r="H173" s="107"/>
    </row>
  </sheetData>
  <sheetProtection/>
  <mergeCells count="89">
    <mergeCell ref="B6:D6"/>
    <mergeCell ref="E6:F6"/>
    <mergeCell ref="A2:G3"/>
    <mergeCell ref="A1:C1"/>
    <mergeCell ref="A4:D4"/>
    <mergeCell ref="A5:D5"/>
    <mergeCell ref="A6:A7"/>
    <mergeCell ref="G6:H7"/>
    <mergeCell ref="A9:A38"/>
    <mergeCell ref="E9:E38"/>
    <mergeCell ref="F9:F38"/>
    <mergeCell ref="B9:B40"/>
    <mergeCell ref="C9:C40"/>
    <mergeCell ref="D9:D40"/>
    <mergeCell ref="F89:F93"/>
    <mergeCell ref="A127:A136"/>
    <mergeCell ref="B127:B136"/>
    <mergeCell ref="C127:C136"/>
    <mergeCell ref="D127:D136"/>
    <mergeCell ref="E127:E136"/>
    <mergeCell ref="A41:A48"/>
    <mergeCell ref="B41:B48"/>
    <mergeCell ref="C41:C48"/>
    <mergeCell ref="D41:D48"/>
    <mergeCell ref="E41:E48"/>
    <mergeCell ref="F41:F48"/>
    <mergeCell ref="B51:B53"/>
    <mergeCell ref="C51:C53"/>
    <mergeCell ref="D51:D53"/>
    <mergeCell ref="E51:E53"/>
    <mergeCell ref="F51:F53"/>
    <mergeCell ref="A51:A53"/>
    <mergeCell ref="A71:A73"/>
    <mergeCell ref="B71:B73"/>
    <mergeCell ref="C71:C73"/>
    <mergeCell ref="D71:D73"/>
    <mergeCell ref="E71:E73"/>
    <mergeCell ref="F71:F73"/>
    <mergeCell ref="F127:F136"/>
    <mergeCell ref="A137:A144"/>
    <mergeCell ref="B137:B144"/>
    <mergeCell ref="C137:C144"/>
    <mergeCell ref="D137:D144"/>
    <mergeCell ref="E137:E144"/>
    <mergeCell ref="F137:F144"/>
    <mergeCell ref="A78:A79"/>
    <mergeCell ref="B78:B79"/>
    <mergeCell ref="C78:C79"/>
    <mergeCell ref="D78:D79"/>
    <mergeCell ref="E78:E79"/>
    <mergeCell ref="F78:F79"/>
    <mergeCell ref="A82:A88"/>
    <mergeCell ref="B82:B88"/>
    <mergeCell ref="C82:C88"/>
    <mergeCell ref="D82:D88"/>
    <mergeCell ref="E82:E88"/>
    <mergeCell ref="C94:C101"/>
    <mergeCell ref="D94:D101"/>
    <mergeCell ref="F82:F88"/>
    <mergeCell ref="E107:E126"/>
    <mergeCell ref="F107:F126"/>
    <mergeCell ref="A89:A91"/>
    <mergeCell ref="B89:B91"/>
    <mergeCell ref="C89:C91"/>
    <mergeCell ref="D89:D91"/>
    <mergeCell ref="E89:E91"/>
    <mergeCell ref="F102:F106"/>
    <mergeCell ref="A94:A101"/>
    <mergeCell ref="B94:B101"/>
    <mergeCell ref="B102:B106"/>
    <mergeCell ref="C102:C106"/>
    <mergeCell ref="D102:D106"/>
    <mergeCell ref="E102:E106"/>
    <mergeCell ref="G165:H165"/>
    <mergeCell ref="E94:E101"/>
    <mergeCell ref="F94:F101"/>
    <mergeCell ref="B107:B126"/>
    <mergeCell ref="C107:C126"/>
    <mergeCell ref="D107:D126"/>
    <mergeCell ref="G8:H8"/>
    <mergeCell ref="G5:H5"/>
    <mergeCell ref="A145:A164"/>
    <mergeCell ref="B145:B164"/>
    <mergeCell ref="C145:C164"/>
    <mergeCell ref="D145:D164"/>
    <mergeCell ref="E145:E164"/>
    <mergeCell ref="F145:F164"/>
    <mergeCell ref="A107:A126"/>
    <mergeCell ref="A102:A106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VereskunovaNV</cp:lastModifiedBy>
  <dcterms:created xsi:type="dcterms:W3CDTF">2017-06-24T08:49:21Z</dcterms:created>
  <dcterms:modified xsi:type="dcterms:W3CDTF">2021-03-25T12:54:36Z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группировкой_5.xls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группировкой_5.xls</vt:lpwstr>
  </property>
</Properties>
</file>