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5480" windowHeight="11640" activeTab="0"/>
  </bookViews>
  <sheets>
    <sheet name="Прил.на 01.06.2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<sst xmlns="http://schemas.openxmlformats.org/spreadsheetml/2006/main" count="101" uniqueCount="60">
  <si>
    <t>Приложение</t>
  </si>
  <si>
    <t>к постановлению Правительства</t>
  </si>
  <si>
    <t>Мурманской области</t>
  </si>
  <si>
    <t>от  19.01.2007   № 14-ПП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</si>
  <si>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</si>
  <si>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</si>
  <si>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</si>
  <si>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</si>
  <si>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</si>
  <si>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</si>
  <si>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</si>
  <si>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</si>
  <si>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</si>
  <si>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</si>
  <si>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</si>
  <si>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</si>
  <si>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</si>
  <si>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</si>
  <si>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</si>
  <si>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</si>
  <si>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</si>
  <si>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</si>
  <si>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</si>
  <si>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</si>
  <si>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</si>
  <si>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</si>
  <si>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</si>
  <si>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</si>
  <si>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</si>
  <si>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</si>
  <si>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4. Кредиты кредитных организаций:</t>
  </si>
  <si>
    <t>5. Муниципальные гарантии:</t>
  </si>
  <si>
    <t>5.1.</t>
  </si>
  <si>
    <t>ВСЕГО: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</si>
  <si>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</si>
  <si>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</si>
  <si>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Бюджет Мурманской области - Министерство финансов Мурманской области</t>
  </si>
  <si>
    <t>ПАО "Сбербанк России"</t>
  </si>
  <si>
    <t>3.2.</t>
  </si>
  <si>
    <t>на погашение обязательств по бюджетным кредитам и кредитам, полученным от кредитных организаций</t>
  </si>
  <si>
    <t>финансирование дефицита, погашение мун.долга</t>
  </si>
  <si>
    <t>№ 12-19 от 06.11.2019</t>
  </si>
  <si>
    <t>на погашение  долговых обязательств по бюджетным кредитам и кредитам, полученным от кредитных организаций</t>
  </si>
  <si>
    <t>07.10.2020 - 7 250 000,00</t>
  </si>
  <si>
    <t>07.10.2021 - 7 250 000,00</t>
  </si>
  <si>
    <t>07.10.2022 - 7 250 000,00</t>
  </si>
  <si>
    <t>4.1.</t>
  </si>
  <si>
    <t>№ 1-К-2020 от 05.06.2020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</si>
  <si>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</si>
  <si>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</si>
  <si>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</si>
  <si>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</si>
  <si>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</si>
  <si>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10.11.2021 - 14 347 000,00</t>
  </si>
  <si>
    <t>10.11.2022 - 14 347 000,00</t>
  </si>
  <si>
    <t>№ 08-17 от 22.11.2017 (доп.согл.№ 3 от 30.10.2020- произведена рестуктуризация 28500000,00)</t>
  </si>
  <si>
    <t>15.10.2021 -  450 000,00</t>
  </si>
  <si>
    <t>14.10.2022 -  450 000,00</t>
  </si>
  <si>
    <t>13.10.2023 -  600 000,00</t>
  </si>
  <si>
    <t>на "01" июня  2021 года.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</si>
</sst>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&quot;г.&quot;"/>
    <numFmt numFmtId="173" formatCode="#,##0_ ;\-#,##0\ "/>
    <numFmt numFmtId="174" formatCode="#,##0.00_ ;\-#,##0.00\ "/>
    <numFmt numFmtId="175" formatCode="#,##0.000_ ;\-#,##0.000\ "/>
    <numFmt numFmtId="176" formatCode="#,##0.0"/>
    <numFmt numFmtId="177" formatCode="0.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#,##0.0_ ;\-#,##0.0\ "/>
    <numFmt numFmtId="181" formatCode="_-* #,##0.0_р_._-;\-* #,##0.0_р_._-;_-* &quot;-&quot;??_р_._-;_-@_-"/>
    <numFmt numFmtId="182" formatCode="_-* #,##0_р_._-;\-* #,##0_р_._-;_-* &quot;-&quot;??_р_._-;_-@_-"/>
    <numFmt numFmtId="183" formatCode="[$-FC19]d\ mmmm\ yyyy\ &quot;г.&quot;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</numFmts>
  <fonts count="53">
    <font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9"/>
      <name val="Times New Roman Cyr"/>
      <family val="1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2" fillId="0" borderId="11" xfId="0" applyFont="1" applyBorder="1" applyAlignment="1">
      <alignment horizontal="center" vertical="top" wrapText="1" shrinkToFit="1"/>
    </xf>
    <xf numFmtId="0" fontId="12" fillId="0" borderId="12" xfId="0" applyFont="1" applyBorder="1" applyAlignment="1">
      <alignment horizontal="center" vertical="top" wrapText="1" shrinkToFit="1"/>
    </xf>
    <xf numFmtId="0" fontId="12" fillId="0" borderId="13" xfId="0" applyFont="1" applyBorder="1" applyAlignment="1">
      <alignment horizontal="center" vertical="top" wrapText="1" shrinkToFit="1"/>
    </xf>
    <xf numFmtId="0" fontId="1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71" fontId="10" fillId="0" borderId="10" xfId="0" applyNumberFormat="1" applyFont="1" applyBorder="1" applyAlignment="1">
      <alignment horizontal="center"/>
    </xf>
    <xf numFmtId="171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171" fontId="18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171" fontId="1" fillId="0" borderId="15" xfId="0" applyNumberFormat="1" applyFont="1" applyBorder="1" applyAlignment="1">
      <alignment horizontal="center"/>
    </xf>
    <xf numFmtId="171" fontId="10" fillId="0" borderId="15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171" fontId="1" fillId="33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171" fontId="1" fillId="33" borderId="15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49" fontId="12" fillId="0" borderId="14" xfId="0" applyNumberFormat="1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2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171" fontId="1" fillId="0" borderId="21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  <xf numFmtId="171" fontId="1" fillId="0" borderId="22" xfId="0" applyNumberFormat="1" applyFont="1" applyBorder="1" applyAlignment="1">
      <alignment horizontal="center" vertical="center"/>
    </xf>
    <xf numFmtId="171" fontId="1" fillId="0" borderId="14" xfId="0" applyNumberFormat="1" applyFont="1" applyFill="1" applyBorder="1" applyAlignment="1">
      <alignment horizontal="center" vertical="center"/>
    </xf>
    <xf numFmtId="171" fontId="1" fillId="0" borderId="20" xfId="0" applyNumberFormat="1" applyFont="1" applyFill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71" fontId="1" fillId="0" borderId="14" xfId="0" applyNumberFormat="1" applyFont="1" applyBorder="1" applyAlignment="1">
      <alignment horizontal="center" vertical="center" wrapText="1"/>
    </xf>
    <xf numFmtId="171" fontId="1" fillId="0" borderId="20" xfId="0" applyNumberFormat="1" applyFont="1" applyBorder="1" applyAlignment="1">
      <alignment horizontal="center" vertical="center" wrapText="1"/>
    </xf>
    <xf numFmtId="171" fontId="1" fillId="0" borderId="15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71" fontId="1" fillId="0" borderId="14" xfId="0" applyNumberFormat="1" applyFont="1" applyBorder="1" applyAlignment="1">
      <alignment horizontal="center" vertical="center"/>
    </xf>
    <xf numFmtId="171" fontId="1" fillId="0" borderId="20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71" fontId="1" fillId="33" borderId="14" xfId="0" applyNumberFormat="1" applyFont="1" applyFill="1" applyBorder="1" applyAlignment="1">
      <alignment horizontal="center" vertical="center"/>
    </xf>
    <xf numFmtId="171" fontId="1" fillId="33" borderId="20" xfId="0" applyNumberFormat="1" applyFont="1" applyFill="1" applyBorder="1" applyAlignment="1">
      <alignment horizontal="center" vertical="center"/>
    </xf>
    <xf numFmtId="171" fontId="1" fillId="33" borderId="15" xfId="0" applyNumberFormat="1" applyFont="1" applyFill="1" applyBorder="1" applyAlignment="1">
      <alignment horizontal="center" vertical="center"/>
    </xf>
    <xf numFmtId="171" fontId="10" fillId="0" borderId="14" xfId="0" applyNumberFormat="1" applyFont="1" applyBorder="1" applyAlignment="1">
      <alignment horizontal="center"/>
    </xf>
    <xf numFmtId="171" fontId="10" fillId="0" borderId="20" xfId="0" applyNumberFormat="1" applyFont="1" applyBorder="1" applyAlignment="1">
      <alignment horizontal="center"/>
    </xf>
    <xf numFmtId="171" fontId="10" fillId="0" borderId="15" xfId="0" applyNumberFormat="1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171" fontId="1" fillId="0" borderId="20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1" fontId="1" fillId="0" borderId="14" xfId="0" applyNumberFormat="1" applyFont="1" applyBorder="1" applyAlignment="1">
      <alignment horizontal="center" vertical="center"/>
    </xf>
    <xf numFmtId="171" fontId="1" fillId="0" borderId="20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71" fontId="1" fillId="0" borderId="14" xfId="0" applyNumberFormat="1" applyFont="1" applyBorder="1" applyAlignment="1">
      <alignment horizontal="justify" vertical="center"/>
    </xf>
    <xf numFmtId="171" fontId="1" fillId="0" borderId="20" xfId="0" applyNumberFormat="1" applyFont="1" applyBorder="1" applyAlignment="1">
      <alignment horizontal="justify" vertical="center"/>
    </xf>
    <xf numFmtId="171" fontId="1" fillId="0" borderId="15" xfId="0" applyNumberFormat="1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" fillId="0" borderId="20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171" fontId="1" fillId="0" borderId="14" xfId="0" applyNumberFormat="1" applyFont="1" applyFill="1" applyBorder="1" applyAlignment="1">
      <alignment horizontal="center" vertical="center"/>
    </xf>
    <xf numFmtId="171" fontId="1" fillId="0" borderId="20" xfId="0" applyNumberFormat="1" applyFont="1" applyFill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1">
      <pane ySplit="9" topLeftCell="A31" activePane="bottomLeft" state="frozen"/>
      <selection pane="topLeft" activeCell="L22" sqref="L22"/>
      <selection pane="bottomLeft" activeCell="A43" sqref="A43:IV43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4"/>
      <c r="O1" s="65" t="s">
        <v>0</v>
      </c>
      <c r="P1" s="65"/>
      <c r="Q1" s="65"/>
    </row>
    <row r="2" spans="15:17" ht="15.75">
      <c r="O2" s="65" t="s">
        <v>1</v>
      </c>
      <c r="P2" s="65"/>
      <c r="Q2" s="65"/>
    </row>
    <row r="3" spans="15:17" ht="15.75">
      <c r="O3" s="65" t="s">
        <v>2</v>
      </c>
      <c r="P3" s="65"/>
      <c r="Q3" s="65"/>
    </row>
    <row r="4" spans="2:17" ht="15" customHeight="1">
      <c r="B4" s="7"/>
      <c r="C4" s="7"/>
      <c r="D4" s="7"/>
      <c r="E4" s="7"/>
      <c r="F4" s="7"/>
      <c r="G4" s="7"/>
      <c r="H4" s="7"/>
      <c r="I4" s="7"/>
      <c r="J4" s="7"/>
      <c r="K4" s="7"/>
      <c r="O4" s="65" t="s">
        <v>3</v>
      </c>
      <c r="P4" s="65"/>
      <c r="Q4" s="65"/>
    </row>
    <row r="5" spans="1:20" ht="15.75" customHeight="1">
      <c r="A5" s="8"/>
      <c r="B5" s="9" t="s">
        <v>34</v>
      </c>
      <c r="C5" s="9"/>
      <c r="D5" s="9"/>
      <c r="E5" s="9"/>
      <c r="F5" s="9"/>
      <c r="G5" s="10"/>
      <c r="H5" s="10"/>
      <c r="I5" s="10"/>
      <c r="J5" s="10"/>
      <c r="K5" s="10"/>
      <c r="L5" s="11"/>
      <c r="M5" s="11"/>
      <c r="N5" s="11"/>
      <c r="O5" s="11"/>
      <c r="P5" s="11"/>
      <c r="Q5" s="8"/>
      <c r="R5" s="8"/>
      <c r="S5" s="8"/>
      <c r="T5" s="8"/>
    </row>
    <row r="6" spans="1:20" ht="16.5" customHeight="1">
      <c r="A6" s="8"/>
      <c r="B6" s="12" t="s">
        <v>59</v>
      </c>
      <c r="C6" s="13"/>
      <c r="D6" s="13"/>
      <c r="E6" s="14"/>
      <c r="F6" s="14"/>
      <c r="G6" s="15" t="s">
        <v>4</v>
      </c>
      <c r="H6" s="16"/>
      <c r="I6" s="16"/>
      <c r="J6" s="16"/>
      <c r="K6" s="16"/>
      <c r="L6" s="16"/>
      <c r="Q6" s="8"/>
      <c r="R6" s="8"/>
      <c r="S6" s="8"/>
      <c r="T6" s="8"/>
    </row>
    <row r="7" spans="1:23" ht="15" customHeight="1">
      <c r="A7" s="10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18"/>
      <c r="O7" s="18"/>
      <c r="P7" s="20" t="s">
        <v>5</v>
      </c>
      <c r="Q7" s="18"/>
      <c r="R7" s="21"/>
      <c r="S7" s="21"/>
      <c r="T7" s="21"/>
      <c r="U7" s="1"/>
      <c r="V7" s="1"/>
      <c r="W7" s="2"/>
    </row>
    <row r="8" spans="1:23" ht="52.5" customHeight="1">
      <c r="A8" s="66" t="s">
        <v>6</v>
      </c>
      <c r="B8" s="68" t="s">
        <v>7</v>
      </c>
      <c r="C8" s="70" t="s">
        <v>8</v>
      </c>
      <c r="D8" s="70" t="s">
        <v>9</v>
      </c>
      <c r="E8" s="71" t="s">
        <v>10</v>
      </c>
      <c r="F8" s="71" t="s">
        <v>11</v>
      </c>
      <c r="G8" s="73" t="s">
        <v>12</v>
      </c>
      <c r="H8" s="73"/>
      <c r="I8" s="74" t="s">
        <v>13</v>
      </c>
      <c r="J8" s="75"/>
      <c r="K8" s="74" t="s">
        <v>35</v>
      </c>
      <c r="L8" s="75"/>
      <c r="M8" s="74" t="s">
        <v>14</v>
      </c>
      <c r="N8" s="75"/>
      <c r="O8" s="71" t="s">
        <v>15</v>
      </c>
      <c r="P8" s="70" t="s">
        <v>16</v>
      </c>
      <c r="Q8" s="70" t="s">
        <v>17</v>
      </c>
      <c r="R8" s="21"/>
      <c r="S8" s="21"/>
      <c r="T8" s="21"/>
      <c r="U8" s="1"/>
      <c r="V8" s="1"/>
      <c r="W8" s="2"/>
    </row>
    <row r="9" spans="1:23" ht="24" customHeight="1">
      <c r="A9" s="67"/>
      <c r="B9" s="69"/>
      <c r="C9" s="67"/>
      <c r="D9" s="67"/>
      <c r="E9" s="72"/>
      <c r="F9" s="72"/>
      <c r="G9" s="23" t="s">
        <v>18</v>
      </c>
      <c r="H9" s="23" t="s">
        <v>19</v>
      </c>
      <c r="I9" s="24" t="s">
        <v>20</v>
      </c>
      <c r="J9" s="22" t="s">
        <v>21</v>
      </c>
      <c r="K9" s="24" t="s">
        <v>20</v>
      </c>
      <c r="L9" s="22" t="s">
        <v>21</v>
      </c>
      <c r="M9" s="22" t="s">
        <v>20</v>
      </c>
      <c r="N9" s="25" t="s">
        <v>21</v>
      </c>
      <c r="O9" s="72"/>
      <c r="P9" s="67"/>
      <c r="Q9" s="76"/>
      <c r="R9" s="26"/>
      <c r="S9" s="26"/>
      <c r="T9" s="26"/>
      <c r="U9" s="2"/>
      <c r="V9" s="2"/>
      <c r="W9" s="2"/>
    </row>
    <row r="10" spans="1:23" ht="12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8">
        <v>17</v>
      </c>
      <c r="R10" s="8"/>
      <c r="S10" s="26"/>
      <c r="T10" s="26"/>
      <c r="U10" s="2"/>
      <c r="V10" s="2"/>
      <c r="W10" s="2"/>
    </row>
    <row r="11" spans="1:20" s="2" customFormat="1" ht="17.25" customHeight="1">
      <c r="A11" s="77" t="s">
        <v>22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6"/>
      <c r="S11" s="26"/>
      <c r="T11" s="26"/>
    </row>
    <row r="12" spans="1:20" s="2" customFormat="1" ht="14.25" customHeight="1">
      <c r="A12" s="29" t="s">
        <v>23</v>
      </c>
      <c r="B12" s="29"/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1">
        <v>0</v>
      </c>
      <c r="R12" s="26"/>
      <c r="S12" s="26"/>
      <c r="T12" s="26"/>
    </row>
    <row r="13" spans="1:20" s="2" customFormat="1" ht="15" customHeight="1">
      <c r="A13" s="29"/>
      <c r="B13" s="32" t="s">
        <v>24</v>
      </c>
      <c r="C13" s="29" t="s">
        <v>25</v>
      </c>
      <c r="D13" s="29"/>
      <c r="E13" s="29" t="s">
        <v>25</v>
      </c>
      <c r="F13" s="29" t="s">
        <v>25</v>
      </c>
      <c r="G13" s="29"/>
      <c r="H13" s="29"/>
      <c r="I13" s="29"/>
      <c r="J13" s="29"/>
      <c r="K13" s="29"/>
      <c r="L13" s="29"/>
      <c r="M13" s="29"/>
      <c r="N13" s="29"/>
      <c r="O13" s="29"/>
      <c r="P13" s="29" t="s">
        <v>25</v>
      </c>
      <c r="Q13" s="29" t="s">
        <v>25</v>
      </c>
      <c r="R13" s="26"/>
      <c r="S13" s="26"/>
      <c r="T13" s="26"/>
    </row>
    <row r="14" spans="1:20" ht="17.25" customHeight="1">
      <c r="A14" s="79" t="s">
        <v>26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1"/>
      <c r="R14" s="8"/>
      <c r="S14" s="8"/>
      <c r="T14" s="8"/>
    </row>
    <row r="15" spans="1:20" ht="17.25" customHeight="1">
      <c r="A15" s="33" t="s">
        <v>27</v>
      </c>
      <c r="B15" s="32"/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  <c r="R15" s="8"/>
      <c r="S15" s="8"/>
      <c r="T15" s="8"/>
    </row>
    <row r="16" spans="1:20" ht="15" customHeight="1">
      <c r="A16" s="33"/>
      <c r="B16" s="32" t="s">
        <v>24</v>
      </c>
      <c r="C16" s="29" t="s">
        <v>25</v>
      </c>
      <c r="D16" s="29"/>
      <c r="E16" s="29" t="s">
        <v>25</v>
      </c>
      <c r="F16" s="29" t="s">
        <v>25</v>
      </c>
      <c r="G16" s="29"/>
      <c r="H16" s="29"/>
      <c r="I16" s="29"/>
      <c r="J16" s="29"/>
      <c r="K16" s="29"/>
      <c r="L16" s="29"/>
      <c r="M16" s="29"/>
      <c r="N16" s="29"/>
      <c r="O16" s="29"/>
      <c r="P16" s="29" t="s">
        <v>25</v>
      </c>
      <c r="Q16" s="29" t="s">
        <v>25</v>
      </c>
      <c r="R16" s="8"/>
      <c r="S16" s="8"/>
      <c r="T16" s="8"/>
    </row>
    <row r="17" spans="1:20" ht="18" customHeight="1">
      <c r="A17" s="79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3"/>
      <c r="R17" s="8"/>
      <c r="S17" s="8"/>
      <c r="T17" s="8"/>
    </row>
    <row r="18" spans="1:20" ht="21.75" customHeight="1">
      <c r="A18" s="84" t="s">
        <v>29</v>
      </c>
      <c r="B18" s="87" t="s">
        <v>36</v>
      </c>
      <c r="C18" s="90" t="s">
        <v>55</v>
      </c>
      <c r="D18" s="93">
        <v>30000000</v>
      </c>
      <c r="E18" s="96">
        <v>0.1</v>
      </c>
      <c r="F18" s="35" t="s">
        <v>56</v>
      </c>
      <c r="G18" s="99">
        <v>43067</v>
      </c>
      <c r="H18" s="93">
        <v>30000000</v>
      </c>
      <c r="I18" s="102"/>
      <c r="J18" s="105"/>
      <c r="K18" s="102">
        <v>28500000</v>
      </c>
      <c r="L18" s="93">
        <f>2794.52+30000+30000+24918.03+254.1</f>
        <v>87966.65</v>
      </c>
      <c r="M18" s="108">
        <v>1500000</v>
      </c>
      <c r="N18" s="111"/>
      <c r="O18" s="114"/>
      <c r="P18" s="117" t="s">
        <v>39</v>
      </c>
      <c r="Q18" s="120">
        <v>45212</v>
      </c>
      <c r="R18" s="8"/>
      <c r="S18" s="8"/>
      <c r="T18" s="8"/>
    </row>
    <row r="19" spans="1:20" ht="19.5" customHeight="1">
      <c r="A19" s="85"/>
      <c r="B19" s="88"/>
      <c r="C19" s="91"/>
      <c r="D19" s="94"/>
      <c r="E19" s="97"/>
      <c r="F19" s="35" t="s">
        <v>57</v>
      </c>
      <c r="G19" s="100"/>
      <c r="H19" s="94"/>
      <c r="I19" s="103"/>
      <c r="J19" s="106"/>
      <c r="K19" s="103"/>
      <c r="L19" s="94"/>
      <c r="M19" s="109"/>
      <c r="N19" s="112"/>
      <c r="O19" s="115"/>
      <c r="P19" s="118"/>
      <c r="Q19" s="121"/>
      <c r="R19" s="8"/>
      <c r="S19" s="8"/>
      <c r="T19" s="8"/>
    </row>
    <row r="20" spans="1:20" ht="18" customHeight="1">
      <c r="A20" s="86"/>
      <c r="B20" s="89"/>
      <c r="C20" s="92"/>
      <c r="D20" s="95"/>
      <c r="E20" s="98"/>
      <c r="F20" s="35" t="s">
        <v>58</v>
      </c>
      <c r="G20" s="101"/>
      <c r="H20" s="95"/>
      <c r="I20" s="104"/>
      <c r="J20" s="107"/>
      <c r="K20" s="104"/>
      <c r="L20" s="95"/>
      <c r="M20" s="110"/>
      <c r="N20" s="113"/>
      <c r="O20" s="116"/>
      <c r="P20" s="119"/>
      <c r="Q20" s="122"/>
      <c r="R20" s="8"/>
      <c r="S20" s="8"/>
      <c r="T20" s="8"/>
    </row>
    <row r="21" spans="1:20" ht="24.75" customHeight="1">
      <c r="A21" s="111" t="s">
        <v>38</v>
      </c>
      <c r="B21" s="87" t="s">
        <v>36</v>
      </c>
      <c r="C21" s="87" t="s">
        <v>41</v>
      </c>
      <c r="D21" s="123">
        <v>21750000</v>
      </c>
      <c r="E21" s="123">
        <v>0.1</v>
      </c>
      <c r="F21" s="35" t="s">
        <v>43</v>
      </c>
      <c r="G21" s="126">
        <v>43776</v>
      </c>
      <c r="H21" s="129">
        <v>21750000</v>
      </c>
      <c r="I21" s="123"/>
      <c r="J21" s="132"/>
      <c r="K21" s="123">
        <v>7250000</v>
      </c>
      <c r="L21" s="129">
        <f>3277.4+20066.26</f>
        <v>23343.66</v>
      </c>
      <c r="M21" s="129">
        <f>H21-K21</f>
        <v>14500000</v>
      </c>
      <c r="N21" s="135"/>
      <c r="O21" s="138"/>
      <c r="P21" s="117" t="s">
        <v>42</v>
      </c>
      <c r="Q21" s="141">
        <v>44841</v>
      </c>
      <c r="R21" s="8"/>
      <c r="S21" s="8"/>
      <c r="T21" s="8"/>
    </row>
    <row r="22" spans="1:20" ht="25.5" customHeight="1">
      <c r="A22" s="112"/>
      <c r="B22" s="88"/>
      <c r="C22" s="88"/>
      <c r="D22" s="124"/>
      <c r="E22" s="124"/>
      <c r="F22" s="35" t="s">
        <v>44</v>
      </c>
      <c r="G22" s="127"/>
      <c r="H22" s="130"/>
      <c r="I22" s="124"/>
      <c r="J22" s="133"/>
      <c r="K22" s="124"/>
      <c r="L22" s="130"/>
      <c r="M22" s="130"/>
      <c r="N22" s="136"/>
      <c r="O22" s="139"/>
      <c r="P22" s="118"/>
      <c r="Q22" s="142"/>
      <c r="R22" s="8"/>
      <c r="S22" s="8"/>
      <c r="T22" s="8"/>
    </row>
    <row r="23" spans="1:20" ht="25.5" customHeight="1">
      <c r="A23" s="113"/>
      <c r="B23" s="89"/>
      <c r="C23" s="89"/>
      <c r="D23" s="125"/>
      <c r="E23" s="125"/>
      <c r="F23" s="35" t="s">
        <v>45</v>
      </c>
      <c r="G23" s="128"/>
      <c r="H23" s="131"/>
      <c r="I23" s="125"/>
      <c r="J23" s="134"/>
      <c r="K23" s="125"/>
      <c r="L23" s="131"/>
      <c r="M23" s="131"/>
      <c r="N23" s="137"/>
      <c r="O23" s="140"/>
      <c r="P23" s="119"/>
      <c r="Q23" s="143"/>
      <c r="R23" s="8"/>
      <c r="S23" s="8"/>
      <c r="T23" s="8"/>
    </row>
    <row r="24" spans="1:20" ht="49.5" customHeight="1">
      <c r="A24" s="63" t="s">
        <v>48</v>
      </c>
      <c r="B24" s="62" t="s">
        <v>36</v>
      </c>
      <c r="C24" s="53" t="s">
        <v>49</v>
      </c>
      <c r="D24" s="55">
        <v>8700000</v>
      </c>
      <c r="E24" s="54">
        <v>0.1</v>
      </c>
      <c r="F24" s="35">
        <v>44875</v>
      </c>
      <c r="G24" s="59">
        <v>44008</v>
      </c>
      <c r="H24" s="60">
        <v>8700000</v>
      </c>
      <c r="I24" s="55"/>
      <c r="J24" s="61"/>
      <c r="K24" s="55"/>
      <c r="L24" s="64">
        <v>4492.62</v>
      </c>
      <c r="M24" s="60">
        <f>H24-K24</f>
        <v>8700000</v>
      </c>
      <c r="N24" s="56"/>
      <c r="O24" s="55"/>
      <c r="P24" s="60" t="s">
        <v>50</v>
      </c>
      <c r="Q24" s="52">
        <v>44875</v>
      </c>
      <c r="R24" s="8"/>
      <c r="S24" s="8"/>
      <c r="T24" s="8"/>
    </row>
    <row r="25" spans="1:20" ht="30" customHeight="1">
      <c r="A25" s="111" t="s">
        <v>51</v>
      </c>
      <c r="B25" s="144" t="s">
        <v>36</v>
      </c>
      <c r="C25" s="87" t="s">
        <v>52</v>
      </c>
      <c r="D25" s="123">
        <v>28694000</v>
      </c>
      <c r="E25" s="146">
        <v>0.1</v>
      </c>
      <c r="F25" s="35" t="s">
        <v>53</v>
      </c>
      <c r="G25" s="126">
        <v>44110</v>
      </c>
      <c r="H25" s="129">
        <v>28694000</v>
      </c>
      <c r="I25" s="129"/>
      <c r="J25" s="129"/>
      <c r="K25" s="129"/>
      <c r="L25" s="129">
        <v>6820.7</v>
      </c>
      <c r="M25" s="129">
        <v>28694000</v>
      </c>
      <c r="N25" s="129"/>
      <c r="O25" s="129"/>
      <c r="P25" s="129" t="s">
        <v>50</v>
      </c>
      <c r="Q25" s="141">
        <v>44875</v>
      </c>
      <c r="R25" s="8"/>
      <c r="S25" s="8"/>
      <c r="T25" s="8"/>
    </row>
    <row r="26" spans="1:20" ht="26.25" customHeight="1">
      <c r="A26" s="113"/>
      <c r="B26" s="145"/>
      <c r="C26" s="89"/>
      <c r="D26" s="125"/>
      <c r="E26" s="147"/>
      <c r="F26" s="35" t="s">
        <v>54</v>
      </c>
      <c r="G26" s="128"/>
      <c r="H26" s="131"/>
      <c r="I26" s="131"/>
      <c r="J26" s="131"/>
      <c r="K26" s="131"/>
      <c r="L26" s="131"/>
      <c r="M26" s="131"/>
      <c r="N26" s="131"/>
      <c r="O26" s="131"/>
      <c r="P26" s="131"/>
      <c r="Q26" s="142"/>
      <c r="R26" s="8"/>
      <c r="S26" s="8"/>
      <c r="T26" s="8"/>
    </row>
    <row r="27" spans="1:20" ht="13.5" customHeight="1">
      <c r="A27" s="33"/>
      <c r="B27" s="32" t="s">
        <v>24</v>
      </c>
      <c r="C27" s="29" t="s">
        <v>25</v>
      </c>
      <c r="D27" s="37">
        <f>SUM(D18:D26)</f>
        <v>89144000</v>
      </c>
      <c r="E27" s="29" t="s">
        <v>25</v>
      </c>
      <c r="F27" s="29" t="s">
        <v>25</v>
      </c>
      <c r="G27" s="29"/>
      <c r="H27" s="37">
        <f aca="true" t="shared" si="0" ref="H27:M27">SUM(H18:H26)</f>
        <v>89144000</v>
      </c>
      <c r="I27" s="37">
        <f t="shared" si="0"/>
        <v>0</v>
      </c>
      <c r="J27" s="37">
        <f t="shared" si="0"/>
        <v>0</v>
      </c>
      <c r="K27" s="37">
        <f t="shared" si="0"/>
        <v>35750000</v>
      </c>
      <c r="L27" s="37">
        <f t="shared" si="0"/>
        <v>122623.62999999999</v>
      </c>
      <c r="M27" s="37">
        <f t="shared" si="0"/>
        <v>53394000</v>
      </c>
      <c r="N27" s="30"/>
      <c r="O27" s="36"/>
      <c r="P27" s="29" t="s">
        <v>25</v>
      </c>
      <c r="Q27" s="29" t="s">
        <v>25</v>
      </c>
      <c r="R27" s="8"/>
      <c r="S27" s="8"/>
      <c r="T27" s="8"/>
    </row>
    <row r="28" spans="1:20" ht="17.25" customHeight="1">
      <c r="A28" s="79" t="s">
        <v>30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  <c r="R28" s="8"/>
      <c r="S28" s="8"/>
      <c r="T28" s="8"/>
    </row>
    <row r="29" spans="1:20" ht="32.25" customHeight="1">
      <c r="A29" s="87" t="s">
        <v>46</v>
      </c>
      <c r="B29" s="87" t="s">
        <v>37</v>
      </c>
      <c r="C29" s="154" t="s">
        <v>47</v>
      </c>
      <c r="D29" s="151">
        <v>271000000</v>
      </c>
      <c r="E29" s="148">
        <v>8.9</v>
      </c>
      <c r="F29" s="141">
        <v>44561</v>
      </c>
      <c r="G29" s="58">
        <v>43997</v>
      </c>
      <c r="H29" s="57">
        <v>217800000</v>
      </c>
      <c r="I29" s="151"/>
      <c r="J29" s="160">
        <v>1528849.31</v>
      </c>
      <c r="K29" s="151">
        <f>20000000+30000000+30000000+65000000+7000000+30000000+30000000</f>
        <v>212000000</v>
      </c>
      <c r="L29" s="160">
        <f>9406328.36+21982.51+1665153.43+1768295.89-14630.13+1635893.16+1528849.31+1579810.96</f>
        <v>17591683.49</v>
      </c>
      <c r="M29" s="151">
        <f>H29+H30+H31+H32+H33+H34+H35+H36-K29</f>
        <v>209000000</v>
      </c>
      <c r="N29" s="151"/>
      <c r="O29" s="151"/>
      <c r="P29" s="157" t="s">
        <v>40</v>
      </c>
      <c r="Q29" s="141">
        <v>44561</v>
      </c>
      <c r="R29" s="8"/>
      <c r="S29" s="8"/>
      <c r="T29" s="8"/>
    </row>
    <row r="30" spans="1:20" ht="32.25" customHeight="1">
      <c r="A30" s="88"/>
      <c r="B30" s="88"/>
      <c r="C30" s="155"/>
      <c r="D30" s="152"/>
      <c r="E30" s="149"/>
      <c r="F30" s="142"/>
      <c r="G30" s="58">
        <v>44134</v>
      </c>
      <c r="H30" s="57">
        <v>10000000</v>
      </c>
      <c r="I30" s="152"/>
      <c r="J30" s="161"/>
      <c r="K30" s="152"/>
      <c r="L30" s="161"/>
      <c r="M30" s="152"/>
      <c r="N30" s="152"/>
      <c r="O30" s="152"/>
      <c r="P30" s="158"/>
      <c r="Q30" s="142"/>
      <c r="R30" s="8"/>
      <c r="S30" s="8"/>
      <c r="T30" s="8"/>
    </row>
    <row r="31" spans="1:20" ht="32.25" customHeight="1">
      <c r="A31" s="88"/>
      <c r="B31" s="88"/>
      <c r="C31" s="155"/>
      <c r="D31" s="152"/>
      <c r="E31" s="149"/>
      <c r="F31" s="142"/>
      <c r="G31" s="58">
        <v>44138</v>
      </c>
      <c r="H31" s="57">
        <v>20000000</v>
      </c>
      <c r="I31" s="152"/>
      <c r="J31" s="161"/>
      <c r="K31" s="152"/>
      <c r="L31" s="161"/>
      <c r="M31" s="152"/>
      <c r="N31" s="152"/>
      <c r="O31" s="152"/>
      <c r="P31" s="158"/>
      <c r="Q31" s="142"/>
      <c r="R31" s="8"/>
      <c r="S31" s="8"/>
      <c r="T31" s="8"/>
    </row>
    <row r="32" spans="1:20" ht="32.25" customHeight="1">
      <c r="A32" s="88"/>
      <c r="B32" s="88"/>
      <c r="C32" s="155"/>
      <c r="D32" s="152"/>
      <c r="E32" s="149"/>
      <c r="F32" s="142"/>
      <c r="G32" s="58">
        <v>44160</v>
      </c>
      <c r="H32" s="57">
        <v>80000000</v>
      </c>
      <c r="I32" s="152"/>
      <c r="J32" s="161"/>
      <c r="K32" s="152"/>
      <c r="L32" s="161"/>
      <c r="M32" s="152"/>
      <c r="N32" s="152"/>
      <c r="O32" s="152"/>
      <c r="P32" s="158"/>
      <c r="Q32" s="142"/>
      <c r="R32" s="8"/>
      <c r="S32" s="8"/>
      <c r="T32" s="8"/>
    </row>
    <row r="33" spans="1:20" ht="32.25" customHeight="1">
      <c r="A33" s="88"/>
      <c r="B33" s="88"/>
      <c r="C33" s="155"/>
      <c r="D33" s="152"/>
      <c r="E33" s="149"/>
      <c r="F33" s="142"/>
      <c r="G33" s="58">
        <v>44189</v>
      </c>
      <c r="H33" s="57">
        <v>23200000</v>
      </c>
      <c r="I33" s="152"/>
      <c r="J33" s="161"/>
      <c r="K33" s="152"/>
      <c r="L33" s="161"/>
      <c r="M33" s="152"/>
      <c r="N33" s="152"/>
      <c r="O33" s="152"/>
      <c r="P33" s="158"/>
      <c r="Q33" s="142"/>
      <c r="R33" s="8"/>
      <c r="S33" s="8"/>
      <c r="T33" s="8"/>
    </row>
    <row r="34" spans="1:20" ht="32.25" customHeight="1">
      <c r="A34" s="88"/>
      <c r="B34" s="88"/>
      <c r="C34" s="155"/>
      <c r="D34" s="152"/>
      <c r="E34" s="149"/>
      <c r="F34" s="142"/>
      <c r="G34" s="58">
        <v>44209</v>
      </c>
      <c r="H34" s="57">
        <v>30000000</v>
      </c>
      <c r="I34" s="152"/>
      <c r="J34" s="161"/>
      <c r="K34" s="152"/>
      <c r="L34" s="161"/>
      <c r="M34" s="152"/>
      <c r="N34" s="152"/>
      <c r="O34" s="152"/>
      <c r="P34" s="158"/>
      <c r="Q34" s="142"/>
      <c r="R34" s="8"/>
      <c r="S34" s="8"/>
      <c r="T34" s="8"/>
    </row>
    <row r="35" spans="1:20" ht="32.25" customHeight="1">
      <c r="A35" s="88"/>
      <c r="B35" s="88"/>
      <c r="C35" s="155"/>
      <c r="D35" s="152"/>
      <c r="E35" s="149"/>
      <c r="F35" s="142"/>
      <c r="G35" s="58">
        <v>44223</v>
      </c>
      <c r="H35" s="57">
        <v>30000000</v>
      </c>
      <c r="I35" s="152"/>
      <c r="J35" s="161"/>
      <c r="K35" s="152"/>
      <c r="L35" s="161"/>
      <c r="M35" s="152"/>
      <c r="N35" s="152"/>
      <c r="O35" s="152"/>
      <c r="P35" s="158"/>
      <c r="Q35" s="142"/>
      <c r="R35" s="8"/>
      <c r="S35" s="8"/>
      <c r="T35" s="8"/>
    </row>
    <row r="36" spans="1:20" ht="34.5" customHeight="1">
      <c r="A36" s="89"/>
      <c r="B36" s="89"/>
      <c r="C36" s="156"/>
      <c r="D36" s="153"/>
      <c r="E36" s="150"/>
      <c r="F36" s="143"/>
      <c r="G36" s="58">
        <v>44286</v>
      </c>
      <c r="H36" s="57">
        <v>10000000</v>
      </c>
      <c r="I36" s="153"/>
      <c r="J36" s="162"/>
      <c r="K36" s="153"/>
      <c r="L36" s="162"/>
      <c r="M36" s="153"/>
      <c r="N36" s="153"/>
      <c r="O36" s="153"/>
      <c r="P36" s="159"/>
      <c r="Q36" s="143"/>
      <c r="R36" s="8"/>
      <c r="S36" s="8"/>
      <c r="T36" s="8"/>
    </row>
    <row r="37" spans="1:20" ht="17.25" customHeight="1">
      <c r="A37" s="33"/>
      <c r="B37" s="32" t="s">
        <v>24</v>
      </c>
      <c r="C37" s="29" t="s">
        <v>25</v>
      </c>
      <c r="D37" s="38">
        <f>SUM(D29:D29)</f>
        <v>271000000</v>
      </c>
      <c r="E37" s="29" t="s">
        <v>25</v>
      </c>
      <c r="F37" s="29" t="s">
        <v>25</v>
      </c>
      <c r="G37" s="29"/>
      <c r="H37" s="38">
        <f>SUM(H29:H36)</f>
        <v>421000000</v>
      </c>
      <c r="I37" s="38">
        <f aca="true" t="shared" si="1" ref="I37:N37">SUM(I29:I29)</f>
        <v>0</v>
      </c>
      <c r="J37" s="38">
        <f t="shared" si="1"/>
        <v>1528849.31</v>
      </c>
      <c r="K37" s="38">
        <f t="shared" si="1"/>
        <v>212000000</v>
      </c>
      <c r="L37" s="38">
        <f t="shared" si="1"/>
        <v>17591683.49</v>
      </c>
      <c r="M37" s="38">
        <f t="shared" si="1"/>
        <v>209000000</v>
      </c>
      <c r="N37" s="38">
        <f t="shared" si="1"/>
        <v>0</v>
      </c>
      <c r="O37" s="38"/>
      <c r="P37" s="29" t="s">
        <v>25</v>
      </c>
      <c r="Q37" s="29" t="s">
        <v>25</v>
      </c>
      <c r="R37" s="8"/>
      <c r="S37" s="8"/>
      <c r="T37" s="8"/>
    </row>
    <row r="38" spans="1:20" ht="17.25" customHeight="1">
      <c r="A38" s="79" t="s">
        <v>31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1"/>
      <c r="R38" s="8"/>
      <c r="S38" s="8"/>
      <c r="T38" s="8"/>
    </row>
    <row r="39" spans="1:20" ht="13.5" customHeight="1">
      <c r="A39" s="39" t="s">
        <v>32</v>
      </c>
      <c r="B39" s="40"/>
      <c r="C39" s="41"/>
      <c r="D39" s="5"/>
      <c r="E39" s="27"/>
      <c r="F39" s="42"/>
      <c r="G39" s="43"/>
      <c r="H39" s="6"/>
      <c r="I39" s="6"/>
      <c r="J39" s="44"/>
      <c r="K39" s="6"/>
      <c r="L39" s="44"/>
      <c r="M39" s="45"/>
      <c r="N39" s="44"/>
      <c r="O39" s="44"/>
      <c r="P39" s="34"/>
      <c r="Q39" s="42"/>
      <c r="R39" s="8"/>
      <c r="S39" s="8"/>
      <c r="T39" s="8"/>
    </row>
    <row r="40" spans="1:20" ht="15.75" customHeight="1">
      <c r="A40" s="39"/>
      <c r="B40" s="46" t="s">
        <v>24</v>
      </c>
      <c r="C40" s="29" t="s">
        <v>25</v>
      </c>
      <c r="D40" s="37">
        <f>SUM(D39:D39)</f>
        <v>0</v>
      </c>
      <c r="E40" s="29" t="s">
        <v>25</v>
      </c>
      <c r="F40" s="29" t="s">
        <v>25</v>
      </c>
      <c r="G40" s="29"/>
      <c r="H40" s="37">
        <f aca="true" t="shared" si="2" ref="H40:O40">SUM(H39:H39)</f>
        <v>0</v>
      </c>
      <c r="I40" s="37">
        <f t="shared" si="2"/>
        <v>0</v>
      </c>
      <c r="J40" s="37">
        <f t="shared" si="2"/>
        <v>0</v>
      </c>
      <c r="K40" s="37">
        <f t="shared" si="2"/>
        <v>0</v>
      </c>
      <c r="L40" s="37">
        <f t="shared" si="2"/>
        <v>0</v>
      </c>
      <c r="M40" s="37">
        <f t="shared" si="2"/>
        <v>0</v>
      </c>
      <c r="N40" s="37">
        <f t="shared" si="2"/>
        <v>0</v>
      </c>
      <c r="O40" s="37">
        <f t="shared" si="2"/>
        <v>0</v>
      </c>
      <c r="P40" s="29" t="s">
        <v>25</v>
      </c>
      <c r="Q40" s="29" t="s">
        <v>25</v>
      </c>
      <c r="R40" s="8"/>
      <c r="S40" s="8"/>
      <c r="T40" s="8"/>
    </row>
    <row r="41" spans="1:20" ht="18" customHeight="1">
      <c r="A41" s="47"/>
      <c r="B41" s="48" t="s">
        <v>33</v>
      </c>
      <c r="C41" s="29" t="s">
        <v>25</v>
      </c>
      <c r="D41" s="37">
        <f>D40+D27+D37</f>
        <v>360144000</v>
      </c>
      <c r="E41" s="29" t="s">
        <v>25</v>
      </c>
      <c r="F41" s="29" t="s">
        <v>25</v>
      </c>
      <c r="G41" s="29"/>
      <c r="H41" s="37">
        <f aca="true" t="shared" si="3" ref="H41:O41">H40+H27+H37</f>
        <v>510144000</v>
      </c>
      <c r="I41" s="37">
        <f t="shared" si="3"/>
        <v>0</v>
      </c>
      <c r="J41" s="37">
        <f t="shared" si="3"/>
        <v>1528849.31</v>
      </c>
      <c r="K41" s="37">
        <f t="shared" si="3"/>
        <v>247750000</v>
      </c>
      <c r="L41" s="37">
        <f t="shared" si="3"/>
        <v>17714307.119999997</v>
      </c>
      <c r="M41" s="37">
        <f t="shared" si="3"/>
        <v>262394000</v>
      </c>
      <c r="N41" s="37">
        <f t="shared" si="3"/>
        <v>0</v>
      </c>
      <c r="O41" s="37">
        <f t="shared" si="3"/>
        <v>0</v>
      </c>
      <c r="P41" s="29" t="s">
        <v>25</v>
      </c>
      <c r="Q41" s="29" t="s">
        <v>25</v>
      </c>
      <c r="R41" s="8"/>
      <c r="S41" s="8"/>
      <c r="T41" s="8"/>
    </row>
    <row r="42" spans="1:20" ht="18" customHeight="1">
      <c r="A42" s="2"/>
      <c r="B42" s="49"/>
      <c r="C42" s="50"/>
      <c r="D42" s="51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0"/>
      <c r="Q42" s="50"/>
      <c r="R42" s="8"/>
      <c r="S42" s="8"/>
      <c r="T42" s="8"/>
    </row>
    <row r="43" ht="21.75" customHeight="1"/>
    <row r="44" ht="30" customHeight="1"/>
    <row r="45" ht="40.5" customHeight="1"/>
    <row r="49" ht="12.75">
      <c r="B49" s="3"/>
    </row>
  </sheetData>
  <sheetProtection/>
  <mergeCells count="85">
    <mergeCell ref="N29:N36"/>
    <mergeCell ref="O29:O36"/>
    <mergeCell ref="P29:P36"/>
    <mergeCell ref="Q29:Q36"/>
    <mergeCell ref="A38:Q38"/>
    <mergeCell ref="F29:F36"/>
    <mergeCell ref="I29:I36"/>
    <mergeCell ref="J29:J36"/>
    <mergeCell ref="K29:K36"/>
    <mergeCell ref="L29:L36"/>
    <mergeCell ref="M29:M36"/>
    <mergeCell ref="N25:N26"/>
    <mergeCell ref="O25:O26"/>
    <mergeCell ref="P25:P26"/>
    <mergeCell ref="Q25:Q26"/>
    <mergeCell ref="A28:Q28"/>
    <mergeCell ref="A29:A36"/>
    <mergeCell ref="B29:B36"/>
    <mergeCell ref="C29:C36"/>
    <mergeCell ref="D29:D36"/>
    <mergeCell ref="E29:E36"/>
    <mergeCell ref="H25:H26"/>
    <mergeCell ref="I25:I26"/>
    <mergeCell ref="J25:J26"/>
    <mergeCell ref="K25:K26"/>
    <mergeCell ref="L25:L26"/>
    <mergeCell ref="G25:G26"/>
    <mergeCell ref="M25:M26"/>
    <mergeCell ref="N21:N23"/>
    <mergeCell ref="O21:O23"/>
    <mergeCell ref="P21:P23"/>
    <mergeCell ref="Q21:Q23"/>
    <mergeCell ref="A25:A26"/>
    <mergeCell ref="B25:B26"/>
    <mergeCell ref="C25:C26"/>
    <mergeCell ref="D25:D26"/>
    <mergeCell ref="E25:E26"/>
    <mergeCell ref="H21:H23"/>
    <mergeCell ref="I21:I23"/>
    <mergeCell ref="J21:J23"/>
    <mergeCell ref="K21:K23"/>
    <mergeCell ref="L21:L23"/>
    <mergeCell ref="M21:M23"/>
    <mergeCell ref="N18:N20"/>
    <mergeCell ref="O18:O20"/>
    <mergeCell ref="P18:P20"/>
    <mergeCell ref="Q18:Q20"/>
    <mergeCell ref="A21:A23"/>
    <mergeCell ref="B21:B23"/>
    <mergeCell ref="C21:C23"/>
    <mergeCell ref="D21:D23"/>
    <mergeCell ref="E21:E23"/>
    <mergeCell ref="G21:G23"/>
    <mergeCell ref="H18:H20"/>
    <mergeCell ref="I18:I20"/>
    <mergeCell ref="J18:J20"/>
    <mergeCell ref="K18:K20"/>
    <mergeCell ref="L18:L20"/>
    <mergeCell ref="M18:M20"/>
    <mergeCell ref="Q8:Q9"/>
    <mergeCell ref="A11:Q11"/>
    <mergeCell ref="A14:Q14"/>
    <mergeCell ref="A17:Q17"/>
    <mergeCell ref="A18:A20"/>
    <mergeCell ref="B18:B20"/>
    <mergeCell ref="C18:C20"/>
    <mergeCell ref="D18:D20"/>
    <mergeCell ref="E18:E20"/>
    <mergeCell ref="G18:G20"/>
    <mergeCell ref="G8:H8"/>
    <mergeCell ref="I8:J8"/>
    <mergeCell ref="K8:L8"/>
    <mergeCell ref="M8:N8"/>
    <mergeCell ref="O8:O9"/>
    <mergeCell ref="P8:P9"/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Прасковья Геннадьевна</dc:creator>
  <cp:keywords/>
  <dc:description/>
  <cp:lastModifiedBy>Полянина Александра Александровна</cp:lastModifiedBy>
  <cp:lastPrinted>2021-05-27T08:26:53Z</cp:lastPrinted>
  <dcterms:created xsi:type="dcterms:W3CDTF">2006-02-13T08:40:08Z</dcterms:created>
  <dcterms:modified xsi:type="dcterms:W3CDTF">2021-06-18T14:05:07Z</dcterms:modified>
  <cp:category/>
  <cp:version/>
  <cp:contentType/>
  <cp:contentStatus/>
</cp:coreProperties>
</file>