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1 кв" sheetId="1" r:id="rId1"/>
  </sheets>
  <definedNames>
    <definedName name="_xlnm.Print_Titles" localSheetId="0">'1 кв'!$5:$6</definedName>
  </definedNames>
  <calcPr fullCalcOnLoad="1"/>
</workbook>
</file>

<file path=xl/sharedStrings.xml><?xml version="1.0" encoding="utf-8"?>
<sst xmlns="http://schemas.openxmlformats.org/spreadsheetml/2006/main" count="70" uniqueCount="69">
  <si>
    <t>Наименование показателя</t>
  </si>
  <si>
    <t/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</si>
  <si>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</si>
  <si>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</si>
  <si>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</si>
  <si>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</si>
  <si>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</si>
  <si>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</si>
  <si>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</si>
  <si>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</si>
  <si>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</si>
  <si>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</si>
  <si>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 xml:space="preserve"> Подпрограмма 1 "Качественное и доступное дошкольное образование"</t>
  </si>
  <si>
    <t xml:space="preserve"> Подпрограмма 2 "Обеспечение предоставления муниципальных услуг в сфере общего и дополнительного образования"</t>
  </si>
  <si>
    <t xml:space="preserve"> Подпрограмма 3 "Развитие системы образования через эффективное выполнение муниципальных функций"</t>
  </si>
  <si>
    <t xml:space="preserve">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</si>
  <si>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"Подпрограмма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</si>
  <si>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Подпрограмма 6 "Школьное здоровое питание"</t>
  </si>
  <si>
    <t xml:space="preserve"> Подпрограмма 7 "Организация отдыха, оздоровления и занятости детей и молодежи ЗАТО Александровск"</t>
  </si>
  <si>
    <t xml:space="preserve"> Подпрограмма 8 "Развитие современной инфраструктуры системы образования ЗАТО Александровск"</t>
  </si>
  <si>
    <t xml:space="preserve"> Подпрограмма 1 "Развитие физической культуры и спорта"</t>
  </si>
  <si>
    <t xml:space="preserve"> Подпрограмма 2 "Молодежь ЗАТО Александровск"</t>
  </si>
  <si>
    <t xml:space="preserve"> Подпрограмма 3 "Патриотическое воспитание граждан"</t>
  </si>
  <si>
    <t xml:space="preserve"> Подпрограмма 1 "Развитие творческого потенциала и организация досуга населения ЗАТО Александровск"</t>
  </si>
  <si>
    <t xml:space="preserve"> Подпрограмма 2 "Библиотечное дело ЗАТО Александровск"</t>
  </si>
  <si>
    <t xml:space="preserve"> Подпрограмма 3 "Музейное дело ЗАТО Александровск"</t>
  </si>
  <si>
    <t xml:space="preserve"> Подпрограмма 4 "Сохранение и реконструкция военно-мемориальных объектов ЗАТО Александровск"</t>
  </si>
  <si>
    <t xml:space="preserve"> Подпрограмма 5 "Модернизация учреждений культуры и дополнительного образования в сфере культуры ЗАТО Александровск"</t>
  </si>
  <si>
    <t xml:space="preserve"> Подпрограмма 1 "Профилактика правонарушений, обеспечение безопасности населения ЗАТО Александровск"</t>
  </si>
  <si>
    <t xml:space="preserve"> Подпрограмма 2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</si>
  <si>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3 "Профилактика экстремизма и терроризма в ЗАТО Александровск"</t>
  </si>
  <si>
    <t xml:space="preserve"> Муниципальная программа "Развитие транспортной системы ЗАТО Александровск" на 2014 - 2020 годы</t>
  </si>
  <si>
    <t xml:space="preserve"> Подпрограмма 1 "Автомобильные дороги ЗАТО Александровск"</t>
  </si>
  <si>
    <t xml:space="preserve"> Подпрограмма 2 "Организация транспортного обслуживания населения на территории ЗАТО Александровск"</t>
  </si>
  <si>
    <t xml:space="preserve"> Подпрограмма 1 "Управление развитием информационного общества и формированием электронного правительства"</t>
  </si>
  <si>
    <t xml:space="preserve"> Подпрограмма 2 "Развитие информационного общества и формирование электронного правительства"</t>
  </si>
  <si>
    <t xml:space="preserve"> 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</si>
  <si>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 xml:space="preserve">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</si>
  <si>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Подпрограмма 1 "Совершенствование финансовой и бюджетной политики"</t>
  </si>
  <si>
    <t xml:space="preserve"> Подпрограмма 2 "Эффективное управление муниципальным долгом"</t>
  </si>
  <si>
    <t xml:space="preserve">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</si>
  <si>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Подпрограмма 1 "Обеспечение деятельности администрации ЗАТО Александровск"</t>
  </si>
  <si>
    <t xml:space="preserve">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</si>
  <si>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Подпрограмма 4 "Архивное дело ЗАТО Александровск"</t>
  </si>
  <si>
    <t xml:space="preserve">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</si>
  <si>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Подпрограмма 6 "Обслуживание деятельности органов местного самоуправления"</t>
  </si>
  <si>
    <t xml:space="preserve">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</si>
  <si>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Подпрограмма 8 "Развитие муниципальной службы ЗАТО Александровск"</t>
  </si>
  <si>
    <t xml:space="preserve"> Подпрограмма 1 "Капитальный ремонт многоквартирных домов ЗАТО Александровск"</t>
  </si>
  <si>
    <t xml:space="preserve"> Подпрограмма 2 "Содержание и эффективное использование объектов муниципальной собственности ЗАТО Александровск"</t>
  </si>
  <si>
    <t xml:space="preserve"> Подпрограмма 3 "Организация ритуальных услуг"</t>
  </si>
  <si>
    <t xml:space="preserve"> Подпрограмма 4 "SOS"</t>
  </si>
  <si>
    <t xml:space="preserve"> Муниципальная программа ЗАТО Александровск "Развитие образования"на 2014 - 2020 годы</t>
  </si>
  <si>
    <t xml:space="preserve"> Муниципальная программа ЗАТО Александровск "Развитие физической культуры, спорта и молодежной политики"на 2014 - 2020 годы</t>
  </si>
  <si>
    <t xml:space="preserve"> Муниципальная программа ЗАТО Александровск "Развитие культуры и сохранение культурного наследия"на 2014 - 2020 годы</t>
  </si>
  <si>
    <t xml:space="preserve"> Муниципальная программа "Обеспечение комплексной безопасности населения ЗАТО Александровск"на 2014 - 2020 годы</t>
  </si>
  <si>
    <t xml:space="preserve"> Муниципальная программа ЗАТО Александровск "Охрана окружающей среды" на 2014 - 2020 годы</t>
  </si>
  <si>
    <t xml:space="preserve">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</si>
  <si>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</si>
  <si>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</si>
  <si>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 xml:space="preserve"> Муниципальная программа ЗАТО Александровск "Информационное общество" на 2014 - 2020 годы</t>
  </si>
  <si>
    <t xml:space="preserve">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</si>
  <si>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Муниципальная программа ЗАТО Александровск "Эффективное муниципальное управление"на 2014 - 2020 годы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</si>
  <si>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</si>
  <si>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</si>
  <si>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Утверждено решением Совета депутатов от 17.12.2019 № 77</t>
  </si>
  <si>
    <t xml:space="preserve"> </t>
  </si>
  <si>
    <t>Исполнено за                                                     1 кв                                     2020 года</t>
  </si>
  <si>
    <t>Анализ исполнения местного бюджета ЗАТО Александровск за 1 квартал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</si>
</sst>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20" borderId="0">
      <alignment horizontal="left"/>
      <protection/>
    </xf>
    <xf numFmtId="0" fontId="29" fillId="0" borderId="0">
      <alignment wrapTex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1">
      <alignment vertical="center" wrapText="1"/>
      <protection/>
    </xf>
    <xf numFmtId="49" fontId="29" fillId="0" borderId="1">
      <alignment vertical="center" wrapText="1"/>
      <protection/>
    </xf>
    <xf numFmtId="0" fontId="31" fillId="0" borderId="1">
      <alignment horizontal="left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29" fillId="0" borderId="1">
      <alignment horizontal="center" vertical="center" wrapText="1"/>
      <protection/>
    </xf>
    <xf numFmtId="49" fontId="29" fillId="0" borderId="1">
      <alignment horizontal="center" vertical="top" shrinkToFit="1"/>
      <protection/>
    </xf>
    <xf numFmtId="0" fontId="28" fillId="0" borderId="0">
      <alignment/>
      <protection/>
    </xf>
    <xf numFmtId="4" fontId="29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10" fontId="29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27" fillId="0" borderId="0">
      <alignment/>
      <protection/>
    </xf>
    <xf numFmtId="0" fontId="31" fillId="0" borderId="1">
      <alignment vertical="top" wrapText="1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31" fillId="0" borderId="1">
      <alignment vertical="top" wrapText="1"/>
      <protection/>
    </xf>
    <xf numFmtId="0" fontId="31" fillId="0" borderId="1">
      <alignment vertical="top" wrapText="1"/>
      <protection/>
    </xf>
    <xf numFmtId="4" fontId="31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7" fillId="0" borderId="0" xfId="56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7" fillId="0" borderId="12" xfId="44" applyFont="1" applyBorder="1" applyAlignment="1" applyProtection="1">
      <alignment horizontal="center" vertical="center" wrapText="1"/>
      <protection locked="0"/>
    </xf>
    <xf numFmtId="4" fontId="48" fillId="7" borderId="11" xfId="58" applyFont="1" applyFill="1" applyBorder="1" applyAlignment="1" applyProtection="1">
      <alignment horizontal="right" vertical="center" shrinkToFit="1"/>
      <protection/>
    </xf>
    <xf numFmtId="4" fontId="48" fillId="7" borderId="13" xfId="58" applyFont="1" applyFill="1" applyBorder="1" applyAlignment="1" applyProtection="1">
      <alignment horizontal="right" vertical="center" shrinkToFit="1"/>
      <protection/>
    </xf>
    <xf numFmtId="4" fontId="48" fillId="7" borderId="14" xfId="58" applyFont="1" applyFill="1" applyBorder="1" applyAlignment="1" applyProtection="1">
      <alignment horizontal="right" vertical="center" shrinkToFit="1"/>
      <protection/>
    </xf>
    <xf numFmtId="4" fontId="47" fillId="0" borderId="1" xfId="62" applyNumberFormat="1" applyFont="1" applyFill="1" applyAlignment="1" applyProtection="1">
      <alignment horizontal="right" vertical="center" shrinkToFit="1"/>
      <protection/>
    </xf>
    <xf numFmtId="4" fontId="47" fillId="0" borderId="1" xfId="58" applyFont="1" applyFill="1" applyAlignment="1" applyProtection="1">
      <alignment horizontal="right" vertical="center" shrinkToFit="1"/>
      <protection/>
    </xf>
    <xf numFmtId="4" fontId="48" fillId="7" borderId="15" xfId="58" applyFont="1" applyFill="1" applyBorder="1" applyAlignment="1" applyProtection="1">
      <alignment horizontal="right" vertical="center" shrinkToFit="1"/>
      <protection/>
    </xf>
    <xf numFmtId="4" fontId="48" fillId="7" borderId="1" xfId="58" applyFont="1" applyFill="1" applyAlignment="1" applyProtection="1">
      <alignment horizontal="right" vertical="center" shrinkToFit="1"/>
      <protection/>
    </xf>
    <xf numFmtId="4" fontId="48" fillId="7" borderId="1" xfId="62" applyNumberFormat="1" applyFont="1" applyFill="1" applyAlignment="1" applyProtection="1">
      <alignment horizontal="right" vertical="center" shrinkToFit="1"/>
      <protection/>
    </xf>
    <xf numFmtId="4" fontId="48" fillId="7" borderId="11" xfId="53" applyFont="1" applyFill="1" applyBorder="1" applyAlignment="1" applyProtection="1">
      <alignment horizontal="right" vertical="center" shrinkToFit="1"/>
      <protection/>
    </xf>
    <xf numFmtId="4" fontId="48" fillId="7" borderId="15" xfId="53" applyFont="1" applyFill="1" applyBorder="1" applyAlignment="1" applyProtection="1">
      <alignment horizontal="right" vertical="center" shrinkToFit="1"/>
      <protection/>
    </xf>
    <xf numFmtId="4" fontId="48" fillId="7" borderId="1" xfId="53" applyFont="1" applyFill="1" applyAlignment="1" applyProtection="1">
      <alignment horizontal="right" vertical="center" shrinkToFit="1"/>
      <protection/>
    </xf>
    <xf numFmtId="0" fontId="48" fillId="7" borderId="16" xfId="57" applyNumberFormat="1" applyFont="1" applyFill="1" applyBorder="1" applyAlignment="1" applyProtection="1">
      <alignment horizontal="left" vertical="top" wrapText="1"/>
      <protection/>
    </xf>
    <xf numFmtId="0" fontId="47" fillId="0" borderId="16" xfId="57" applyNumberFormat="1" applyFont="1" applyBorder="1" applyAlignment="1" applyProtection="1">
      <alignment horizontal="left" vertical="top" wrapText="1"/>
      <protection/>
    </xf>
    <xf numFmtId="0" fontId="47" fillId="0" borderId="17" xfId="57" applyNumberFormat="1" applyFont="1" applyBorder="1" applyAlignment="1" applyProtection="1">
      <alignment horizontal="left" vertical="top" wrapText="1"/>
      <protection/>
    </xf>
    <xf numFmtId="0" fontId="48" fillId="7" borderId="11" xfId="57" applyNumberFormat="1" applyFont="1" applyFill="1" applyBorder="1" applyAlignment="1" applyProtection="1">
      <alignment horizontal="left" vertical="top" wrapText="1"/>
      <protection/>
    </xf>
    <xf numFmtId="0" fontId="47" fillId="0" borderId="12" xfId="57" applyNumberFormat="1" applyFont="1" applyBorder="1" applyAlignment="1" applyProtection="1">
      <alignment horizontal="left" vertical="top" wrapText="1"/>
      <protection/>
    </xf>
    <xf numFmtId="0" fontId="47" fillId="0" borderId="16" xfId="61" applyNumberFormat="1" applyFont="1" applyBorder="1" applyAlignment="1" applyProtection="1">
      <alignment horizontal="left" vertical="top" wrapText="1"/>
      <protection/>
    </xf>
    <xf numFmtId="0" fontId="47" fillId="0" borderId="16" xfId="60" applyNumberFormat="1" applyFont="1" applyBorder="1" applyAlignment="1" applyProtection="1">
      <alignment horizontal="left" vertical="top" wrapText="1"/>
      <protection/>
    </xf>
    <xf numFmtId="0" fontId="48" fillId="7" borderId="16" xfId="60" applyNumberFormat="1" applyFont="1" applyFill="1" applyBorder="1" applyAlignment="1" applyProtection="1">
      <alignment horizontal="left" vertical="top" wrapText="1"/>
      <protection/>
    </xf>
    <xf numFmtId="0" fontId="48" fillId="7" borderId="16" xfId="46" applyNumberFormat="1" applyFont="1" applyFill="1" applyBorder="1" applyAlignment="1" applyProtection="1">
      <alignment horizontal="left"/>
      <protection/>
    </xf>
    <xf numFmtId="0" fontId="47" fillId="0" borderId="0" xfId="47" applyNumberFormat="1" applyFont="1" applyAlignment="1" applyProtection="1">
      <alignment horizontal="left"/>
      <protection/>
    </xf>
    <xf numFmtId="0" fontId="47" fillId="0" borderId="0" xfId="40" applyFont="1" applyAlignment="1" applyProtection="1">
      <alignment horizontal="right" vertical="center" wrapText="1"/>
      <protection locked="0"/>
    </xf>
    <xf numFmtId="0" fontId="47" fillId="0" borderId="0" xfId="47" applyNumberFormat="1" applyFont="1" applyAlignment="1" applyProtection="1">
      <alignment horizontal="right" vertical="center"/>
      <protection/>
    </xf>
    <xf numFmtId="0" fontId="47" fillId="0" borderId="0" xfId="48" applyFont="1" applyAlignment="1" applyProtection="1">
      <alignment horizontal="right" vertical="center" wrapText="1"/>
      <protection locked="0"/>
    </xf>
    <xf numFmtId="0" fontId="47" fillId="0" borderId="0" xfId="48" applyNumberFormat="1" applyFont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/>
      <protection locked="0"/>
    </xf>
    <xf numFmtId="0" fontId="2" fillId="0" borderId="1" xfId="48" applyFont="1" applyBorder="1" applyAlignment="1">
      <alignment horizontal="left" vertical="top" wrapText="1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47" fillId="0" borderId="0" xfId="40" applyNumberFormat="1" applyFont="1" applyProtection="1">
      <alignment wrapText="1"/>
      <protection/>
    </xf>
    <xf numFmtId="0" fontId="47" fillId="0" borderId="0" xfId="40" applyFont="1" applyProtection="1">
      <alignment wrapText="1"/>
      <protection locked="0"/>
    </xf>
    <xf numFmtId="0" fontId="48" fillId="0" borderId="0" xfId="41" applyNumberFormat="1" applyFont="1" applyProtection="1">
      <alignment horizontal="center" wrapText="1"/>
      <protection/>
    </xf>
    <xf numFmtId="0" fontId="48" fillId="0" borderId="0" xfId="41" applyFont="1" applyProtection="1">
      <alignment horizontal="center" wrapText="1"/>
      <protection locked="0"/>
    </xf>
    <xf numFmtId="0" fontId="48" fillId="0" borderId="0" xfId="42" applyNumberFormat="1" applyFont="1" applyProtection="1">
      <alignment horizontal="center"/>
      <protection/>
    </xf>
    <xf numFmtId="0" fontId="48" fillId="0" borderId="0" xfId="42" applyFont="1" applyProtection="1">
      <alignment horizontal="center"/>
      <protection locked="0"/>
    </xf>
    <xf numFmtId="0" fontId="47" fillId="0" borderId="0" xfId="43" applyNumberFormat="1" applyFont="1" applyProtection="1">
      <alignment horizontal="right"/>
      <protection/>
    </xf>
    <xf numFmtId="0" fontId="47" fillId="0" borderId="0" xfId="43" applyFont="1" applyProtection="1">
      <alignment horizontal="right"/>
      <protection locked="0"/>
    </xf>
    <xf numFmtId="0" fontId="47" fillId="0" borderId="0" xfId="48" applyNumberFormat="1" applyFont="1" applyProtection="1">
      <alignment horizontal="left" wrapText="1"/>
      <protection/>
    </xf>
    <xf numFmtId="0" fontId="47" fillId="0" borderId="0" xfId="48" applyFont="1" applyProtection="1">
      <alignment horizontal="left" wrapText="1"/>
      <protection locked="0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47" fillId="0" borderId="22" xfId="44" applyNumberFormat="1" applyFont="1" applyBorder="1" applyAlignment="1" applyProtection="1">
      <alignment horizontal="left" vertical="center" wrapText="1"/>
      <protection/>
    </xf>
    <xf numFmtId="0" fontId="47" fillId="0" borderId="14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tabSelected="1" zoomScalePageLayoutView="0" workbookViewId="0" topLeftCell="A1">
      <pane ySplit="6" topLeftCell="A52" activePane="bottomLeft" state="frozen"/>
      <selection pane="topLeft" activeCell="A1" sqref="A1"/>
      <selection pane="bottomLeft" activeCell="G69" sqref="G69"/>
    </sheetView>
  </sheetViews>
  <sheetFormatPr defaultColWidth="9.140625" defaultRowHeight="15" outlineLevelRow="1"/>
  <cols>
    <col min="1" max="1" width="40.00390625" style="34" customWidth="1"/>
    <col min="2" max="3" width="17.140625" style="35" customWidth="1"/>
    <col min="4" max="4" width="16.57421875" style="35" customWidth="1"/>
    <col min="5" max="5" width="17.57421875" style="35" customWidth="1"/>
    <col min="6" max="6" width="16.140625" style="35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39"/>
      <c r="B1" s="40"/>
      <c r="C1" s="28"/>
      <c r="D1" s="29"/>
      <c r="E1" s="29"/>
      <c r="F1" s="29"/>
      <c r="G1" s="2"/>
    </row>
    <row r="2" spans="1:7" ht="15.75" customHeight="1">
      <c r="A2" s="41"/>
      <c r="B2" s="42"/>
      <c r="C2" s="42"/>
      <c r="D2" s="42"/>
      <c r="E2" s="42"/>
      <c r="F2" s="42"/>
      <c r="G2" s="2"/>
    </row>
    <row r="3" spans="1:7" ht="15.75" customHeight="1">
      <c r="A3" s="43" t="s">
        <v>68</v>
      </c>
      <c r="B3" s="44"/>
      <c r="C3" s="44"/>
      <c r="D3" s="44"/>
      <c r="E3" s="44"/>
      <c r="F3" s="44"/>
      <c r="G3" s="2"/>
    </row>
    <row r="4" spans="1:7" ht="12.75" customHeight="1">
      <c r="A4" s="45"/>
      <c r="B4" s="46"/>
      <c r="C4" s="46"/>
      <c r="D4" s="46"/>
      <c r="E4" s="46"/>
      <c r="F4" s="46"/>
      <c r="G4" s="2"/>
    </row>
    <row r="5" spans="1:7" ht="26.25" customHeight="1">
      <c r="A5" s="51" t="s">
        <v>0</v>
      </c>
      <c r="B5" s="49" t="s">
        <v>65</v>
      </c>
      <c r="C5" s="37" t="s">
        <v>5</v>
      </c>
      <c r="D5" s="37" t="s">
        <v>67</v>
      </c>
      <c r="E5" s="37" t="s">
        <v>11</v>
      </c>
      <c r="F5" s="37" t="s">
        <v>3</v>
      </c>
      <c r="G5" s="2"/>
    </row>
    <row r="6" spans="1:7" ht="36" customHeight="1">
      <c r="A6" s="52"/>
      <c r="B6" s="50"/>
      <c r="C6" s="38"/>
      <c r="D6" s="38"/>
      <c r="E6" s="38"/>
      <c r="F6" s="38"/>
      <c r="G6" s="2"/>
    </row>
    <row r="7" spans="1:7" ht="15">
      <c r="A7" s="6">
        <v>1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2"/>
    </row>
    <row r="8" spans="1:7" ht="40.5" customHeight="1">
      <c r="A8" s="18" t="s">
        <v>52</v>
      </c>
      <c r="B8" s="7">
        <f>SUM(B9:B16)</f>
        <v>1662190685</v>
      </c>
      <c r="C8" s="8">
        <f>SUM(C9:C16)</f>
        <v>1662190685</v>
      </c>
      <c r="D8" s="9">
        <f>SUM(D9:D16)</f>
        <v>433643117.54999995</v>
      </c>
      <c r="E8" s="9">
        <f aca="true" t="shared" si="0" ref="E8:E25">C8-D8</f>
        <v>1228547567.45</v>
      </c>
      <c r="F8" s="9">
        <f aca="true" t="shared" si="1" ref="F8:F25">D8/C8*100</f>
        <v>26.08865044566171</v>
      </c>
      <c r="G8" s="2"/>
    </row>
    <row r="9" spans="1:7" ht="27" customHeight="1" outlineLevel="1">
      <c r="A9" s="19" t="s">
        <v>12</v>
      </c>
      <c r="B9" s="10">
        <v>688556415.09</v>
      </c>
      <c r="C9" s="10">
        <v>688556415.09</v>
      </c>
      <c r="D9" s="10">
        <v>185479938.73</v>
      </c>
      <c r="E9" s="11">
        <f>C9-D9</f>
        <v>503076476.36</v>
      </c>
      <c r="F9" s="11">
        <f t="shared" si="1"/>
        <v>26.93750790278473</v>
      </c>
      <c r="G9" s="2"/>
    </row>
    <row r="10" spans="1:7" ht="40.5" customHeight="1" outlineLevel="1">
      <c r="A10" s="19" t="s">
        <v>13</v>
      </c>
      <c r="B10" s="10">
        <v>785914154.28</v>
      </c>
      <c r="C10" s="10">
        <v>785914154.28</v>
      </c>
      <c r="D10" s="10">
        <v>209793522.07</v>
      </c>
      <c r="E10" s="11">
        <f t="shared" si="0"/>
        <v>576120632.21</v>
      </c>
      <c r="F10" s="11">
        <f t="shared" si="1"/>
        <v>26.6942032952948</v>
      </c>
      <c r="G10" s="2"/>
    </row>
    <row r="11" spans="1:7" ht="40.5" customHeight="1" outlineLevel="1">
      <c r="A11" s="19" t="s">
        <v>14</v>
      </c>
      <c r="B11" s="10">
        <v>59239132.42</v>
      </c>
      <c r="C11" s="10">
        <v>59239132.42</v>
      </c>
      <c r="D11" s="10">
        <v>12121940.34</v>
      </c>
      <c r="E11" s="11">
        <f t="shared" si="0"/>
        <v>47117192.08</v>
      </c>
      <c r="F11" s="11">
        <f t="shared" si="1"/>
        <v>20.462724291869364</v>
      </c>
      <c r="G11" s="2"/>
    </row>
    <row r="12" spans="1:7" ht="54" customHeight="1" outlineLevel="1">
      <c r="A12" s="19" t="s">
        <v>15</v>
      </c>
      <c r="B12" s="10">
        <v>20605239.18</v>
      </c>
      <c r="C12" s="10">
        <v>20605239.18</v>
      </c>
      <c r="D12" s="10">
        <v>4637073</v>
      </c>
      <c r="E12" s="11">
        <f t="shared" si="0"/>
        <v>15968166.18</v>
      </c>
      <c r="F12" s="11">
        <f t="shared" si="1"/>
        <v>22.5043395977702</v>
      </c>
      <c r="G12" s="2"/>
    </row>
    <row r="13" spans="1:7" ht="39.75" customHeight="1" outlineLevel="1">
      <c r="A13" s="19" t="s">
        <v>16</v>
      </c>
      <c r="B13" s="10">
        <v>45696849.53</v>
      </c>
      <c r="C13" s="10">
        <v>45696849.53</v>
      </c>
      <c r="D13" s="10">
        <v>10596951.18</v>
      </c>
      <c r="E13" s="11">
        <f t="shared" si="0"/>
        <v>35099898.35</v>
      </c>
      <c r="F13" s="11">
        <f t="shared" si="1"/>
        <v>23.189675631890328</v>
      </c>
      <c r="G13" s="2"/>
    </row>
    <row r="14" spans="1:7" ht="16.5" customHeight="1" outlineLevel="1">
      <c r="A14" s="19" t="s">
        <v>17</v>
      </c>
      <c r="B14" s="10">
        <v>28468594.42</v>
      </c>
      <c r="C14" s="10">
        <v>28468594.42</v>
      </c>
      <c r="D14" s="10">
        <v>8931792.93</v>
      </c>
      <c r="E14" s="11">
        <f t="shared" si="0"/>
        <v>19536801.490000002</v>
      </c>
      <c r="F14" s="11">
        <f t="shared" si="1"/>
        <v>31.374197117807682</v>
      </c>
      <c r="G14" s="2"/>
    </row>
    <row r="15" spans="1:7" ht="40.5" customHeight="1" outlineLevel="1">
      <c r="A15" s="19" t="s">
        <v>18</v>
      </c>
      <c r="B15" s="10">
        <v>12452785.08</v>
      </c>
      <c r="C15" s="10">
        <v>12452785.08</v>
      </c>
      <c r="D15" s="10">
        <v>2081899.3</v>
      </c>
      <c r="E15" s="11">
        <f t="shared" si="0"/>
        <v>10370885.78</v>
      </c>
      <c r="F15" s="11">
        <f t="shared" si="1"/>
        <v>16.71834281749284</v>
      </c>
      <c r="G15" s="2"/>
    </row>
    <row r="16" spans="1:7" ht="40.5" customHeight="1" outlineLevel="1">
      <c r="A16" s="19" t="s">
        <v>19</v>
      </c>
      <c r="B16" s="10">
        <v>21257515</v>
      </c>
      <c r="C16" s="10">
        <v>21257515</v>
      </c>
      <c r="D16" s="10">
        <v>0</v>
      </c>
      <c r="E16" s="11">
        <f t="shared" si="0"/>
        <v>21257515</v>
      </c>
      <c r="F16" s="11">
        <f t="shared" si="1"/>
        <v>0</v>
      </c>
      <c r="G16" s="2"/>
    </row>
    <row r="17" spans="1:7" ht="54" customHeight="1">
      <c r="A17" s="18" t="s">
        <v>53</v>
      </c>
      <c r="B17" s="7">
        <f>SUM(B18:B21)</f>
        <v>74388361.06</v>
      </c>
      <c r="C17" s="12">
        <f>SUM(C18:C21)</f>
        <v>74388361.06</v>
      </c>
      <c r="D17" s="13">
        <f>SUM(D18:D21)</f>
        <v>4911288.41</v>
      </c>
      <c r="E17" s="13">
        <f t="shared" si="0"/>
        <v>69477072.65</v>
      </c>
      <c r="F17" s="13">
        <f t="shared" si="1"/>
        <v>6.602226934451028</v>
      </c>
      <c r="G17" s="2"/>
    </row>
    <row r="18" spans="1:7" ht="27" customHeight="1" outlineLevel="1">
      <c r="A18" s="19" t="s">
        <v>20</v>
      </c>
      <c r="B18" s="10">
        <v>54214868</v>
      </c>
      <c r="C18" s="10">
        <v>54214868</v>
      </c>
      <c r="D18" s="10">
        <v>272089.4</v>
      </c>
      <c r="E18" s="11">
        <f t="shared" si="0"/>
        <v>53942778.6</v>
      </c>
      <c r="F18" s="11">
        <f t="shared" si="1"/>
        <v>0.5018722908261992</v>
      </c>
      <c r="G18" s="2"/>
    </row>
    <row r="19" spans="1:7" ht="27" customHeight="1" outlineLevel="1">
      <c r="A19" s="19" t="s">
        <v>21</v>
      </c>
      <c r="B19" s="10">
        <v>1050520</v>
      </c>
      <c r="C19" s="10">
        <v>1050520</v>
      </c>
      <c r="D19" s="10">
        <v>103500</v>
      </c>
      <c r="E19" s="11">
        <f t="shared" si="0"/>
        <v>947020</v>
      </c>
      <c r="F19" s="11">
        <f t="shared" si="1"/>
        <v>9.852263640863573</v>
      </c>
      <c r="G19" s="2"/>
    </row>
    <row r="20" spans="1:7" ht="27" customHeight="1" outlineLevel="1">
      <c r="A20" s="19" t="s">
        <v>22</v>
      </c>
      <c r="B20" s="10">
        <v>19072973.06</v>
      </c>
      <c r="C20" s="10">
        <v>19072973.06</v>
      </c>
      <c r="D20" s="10">
        <v>4535699.01</v>
      </c>
      <c r="E20" s="11">
        <f t="shared" si="0"/>
        <v>14537274.049999999</v>
      </c>
      <c r="F20" s="11">
        <f t="shared" si="1"/>
        <v>23.780765566708144</v>
      </c>
      <c r="G20" s="2"/>
    </row>
    <row r="21" spans="1:7" ht="12.75" customHeight="1" outlineLevel="1">
      <c r="A21" s="20" t="s">
        <v>51</v>
      </c>
      <c r="B21" s="10">
        <v>50000</v>
      </c>
      <c r="C21" s="10">
        <v>50000</v>
      </c>
      <c r="D21" s="10">
        <v>0</v>
      </c>
      <c r="E21" s="11">
        <f t="shared" si="0"/>
        <v>50000</v>
      </c>
      <c r="F21" s="11">
        <f t="shared" si="1"/>
        <v>0</v>
      </c>
      <c r="G21" s="2"/>
    </row>
    <row r="22" spans="1:13" ht="54" customHeight="1">
      <c r="A22" s="21" t="s">
        <v>54</v>
      </c>
      <c r="B22" s="7">
        <f>SUM(B23:B27)</f>
        <v>291268094.18000007</v>
      </c>
      <c r="C22" s="12">
        <f>SUM(C23:C27)</f>
        <v>291268094.18000007</v>
      </c>
      <c r="D22" s="13">
        <f>SUM(D23:D27)</f>
        <v>69046490.59</v>
      </c>
      <c r="E22" s="13">
        <f t="shared" si="0"/>
        <v>222221603.59000006</v>
      </c>
      <c r="F22" s="13">
        <f t="shared" si="1"/>
        <v>23.70547683376887</v>
      </c>
      <c r="G22" s="2"/>
      <c r="M22" s="1" t="s">
        <v>4</v>
      </c>
    </row>
    <row r="23" spans="1:7" ht="40.5" customHeight="1" outlineLevel="1">
      <c r="A23" s="22" t="s">
        <v>23</v>
      </c>
      <c r="B23" s="10">
        <v>193528130.61</v>
      </c>
      <c r="C23" s="10">
        <v>193528130.61</v>
      </c>
      <c r="D23" s="10">
        <v>49314950.89</v>
      </c>
      <c r="E23" s="11">
        <f t="shared" si="0"/>
        <v>144213179.72000003</v>
      </c>
      <c r="F23" s="11">
        <f t="shared" si="1"/>
        <v>25.48205820753781</v>
      </c>
      <c r="G23" s="2"/>
    </row>
    <row r="24" spans="1:7" ht="27" customHeight="1" outlineLevel="1">
      <c r="A24" s="19" t="s">
        <v>24</v>
      </c>
      <c r="B24" s="10">
        <v>64139132.71</v>
      </c>
      <c r="C24" s="10">
        <v>64139132.71</v>
      </c>
      <c r="D24" s="10">
        <v>14967293.16</v>
      </c>
      <c r="E24" s="11">
        <f t="shared" si="0"/>
        <v>49171839.55</v>
      </c>
      <c r="F24" s="11">
        <f t="shared" si="1"/>
        <v>23.335665026331785</v>
      </c>
      <c r="G24" s="2"/>
    </row>
    <row r="25" spans="1:7" ht="27" customHeight="1" outlineLevel="1">
      <c r="A25" s="19" t="s">
        <v>25</v>
      </c>
      <c r="B25" s="10">
        <v>19643447.2</v>
      </c>
      <c r="C25" s="10">
        <v>19643447.2</v>
      </c>
      <c r="D25" s="10">
        <v>4764246.54</v>
      </c>
      <c r="E25" s="11">
        <f t="shared" si="0"/>
        <v>14879200.66</v>
      </c>
      <c r="F25" s="11">
        <f t="shared" si="1"/>
        <v>24.253617460788654</v>
      </c>
      <c r="G25" s="2"/>
    </row>
    <row r="26" spans="1:7" ht="27" customHeight="1" outlineLevel="1">
      <c r="A26" s="23" t="s">
        <v>26</v>
      </c>
      <c r="B26" s="10">
        <v>4214994</v>
      </c>
      <c r="C26" s="10">
        <v>4214994</v>
      </c>
      <c r="D26" s="10">
        <v>0</v>
      </c>
      <c r="E26" s="11"/>
      <c r="F26" s="11"/>
      <c r="G26" s="2"/>
    </row>
    <row r="27" spans="1:7" ht="42.75" customHeight="1" outlineLevel="1">
      <c r="A27" s="20" t="s">
        <v>27</v>
      </c>
      <c r="B27" s="10">
        <v>9742389.66</v>
      </c>
      <c r="C27" s="10">
        <v>9742389.66</v>
      </c>
      <c r="D27" s="10">
        <v>0</v>
      </c>
      <c r="E27" s="11">
        <f aca="true" t="shared" si="2" ref="E27:E60">C27-D27</f>
        <v>9742389.66</v>
      </c>
      <c r="F27" s="11">
        <f aca="true" t="shared" si="3" ref="F27:F61">D27/C27*100</f>
        <v>0</v>
      </c>
      <c r="G27" s="2"/>
    </row>
    <row r="28" spans="1:7" ht="54" customHeight="1">
      <c r="A28" s="21" t="s">
        <v>55</v>
      </c>
      <c r="B28" s="7">
        <f>SUM(B29:B31)</f>
        <v>42518954.71</v>
      </c>
      <c r="C28" s="12">
        <f>SUM(C29:C31)</f>
        <v>42518954.71</v>
      </c>
      <c r="D28" s="13">
        <f>SUM(D29:D31)</f>
        <v>7753227.33</v>
      </c>
      <c r="E28" s="13">
        <f t="shared" si="2"/>
        <v>34765727.38</v>
      </c>
      <c r="F28" s="13">
        <f t="shared" si="3"/>
        <v>18.23475525887405</v>
      </c>
      <c r="G28" s="2"/>
    </row>
    <row r="29" spans="1:7" ht="42.75" customHeight="1" outlineLevel="1">
      <c r="A29" s="22" t="s">
        <v>28</v>
      </c>
      <c r="B29" s="10">
        <v>467767.04</v>
      </c>
      <c r="C29" s="10">
        <v>467767.04</v>
      </c>
      <c r="D29" s="10">
        <v>5100</v>
      </c>
      <c r="E29" s="11">
        <f t="shared" si="2"/>
        <v>462667.04</v>
      </c>
      <c r="F29" s="11">
        <f t="shared" si="3"/>
        <v>1.090286310040143</v>
      </c>
      <c r="G29" s="2"/>
    </row>
    <row r="30" spans="1:12" ht="54" customHeight="1" outlineLevel="1">
      <c r="A30" s="19" t="s">
        <v>29</v>
      </c>
      <c r="B30" s="10">
        <v>41779187.67</v>
      </c>
      <c r="C30" s="10">
        <v>41779187.67</v>
      </c>
      <c r="D30" s="10">
        <v>7748127.33</v>
      </c>
      <c r="E30" s="11">
        <f t="shared" si="2"/>
        <v>34031060.34</v>
      </c>
      <c r="F30" s="11">
        <f t="shared" si="3"/>
        <v>18.54542359990313</v>
      </c>
      <c r="G30" s="2"/>
      <c r="L30" s="1" t="s">
        <v>4</v>
      </c>
    </row>
    <row r="31" spans="1:7" ht="28.5" customHeight="1" outlineLevel="1">
      <c r="A31" s="19" t="s">
        <v>30</v>
      </c>
      <c r="B31" s="10">
        <v>272000</v>
      </c>
      <c r="C31" s="10">
        <v>272000</v>
      </c>
      <c r="D31" s="10">
        <v>0</v>
      </c>
      <c r="E31" s="11">
        <f t="shared" si="2"/>
        <v>272000</v>
      </c>
      <c r="F31" s="11">
        <f t="shared" si="3"/>
        <v>0</v>
      </c>
      <c r="G31" s="2"/>
    </row>
    <row r="32" spans="1:7" ht="40.5" customHeight="1" outlineLevel="1">
      <c r="A32" s="18" t="s">
        <v>56</v>
      </c>
      <c r="B32" s="14">
        <v>8367271.4</v>
      </c>
      <c r="C32" s="14">
        <v>10653848.65</v>
      </c>
      <c r="D32" s="14">
        <v>1205998.5</v>
      </c>
      <c r="E32" s="13">
        <f t="shared" si="2"/>
        <v>9447850.15</v>
      </c>
      <c r="F32" s="13">
        <f t="shared" si="3"/>
        <v>11.319838864052194</v>
      </c>
      <c r="G32" s="2"/>
    </row>
    <row r="33" spans="1:7" ht="40.5" customHeight="1" outlineLevel="1">
      <c r="A33" s="18" t="s">
        <v>31</v>
      </c>
      <c r="B33" s="7">
        <f>B34+B35</f>
        <v>165995039.34</v>
      </c>
      <c r="C33" s="12">
        <f>C34+C35</f>
        <v>165995039.34</v>
      </c>
      <c r="D33" s="13">
        <f>D34+D35</f>
        <v>43258978.44</v>
      </c>
      <c r="E33" s="13">
        <f t="shared" si="2"/>
        <v>122736060.9</v>
      </c>
      <c r="F33" s="13">
        <f t="shared" si="3"/>
        <v>26.060404342201227</v>
      </c>
      <c r="G33" s="2"/>
    </row>
    <row r="34" spans="1:7" ht="27" customHeight="1" outlineLevel="1">
      <c r="A34" s="24" t="s">
        <v>32</v>
      </c>
      <c r="B34" s="10">
        <v>133595057.84</v>
      </c>
      <c r="C34" s="10">
        <v>133595057.84</v>
      </c>
      <c r="D34" s="10">
        <v>36642309.16</v>
      </c>
      <c r="E34" s="11">
        <f t="shared" si="2"/>
        <v>96952748.68</v>
      </c>
      <c r="F34" s="11">
        <f t="shared" si="3"/>
        <v>27.427892732293003</v>
      </c>
      <c r="G34" s="2"/>
    </row>
    <row r="35" spans="1:7" ht="40.5" customHeight="1" outlineLevel="1">
      <c r="A35" s="24" t="s">
        <v>33</v>
      </c>
      <c r="B35" s="10">
        <v>32399981.5</v>
      </c>
      <c r="C35" s="10">
        <v>32399981.5</v>
      </c>
      <c r="D35" s="10">
        <v>6616669.28</v>
      </c>
      <c r="E35" s="11">
        <f t="shared" si="2"/>
        <v>25783312.22</v>
      </c>
      <c r="F35" s="11">
        <f t="shared" si="3"/>
        <v>20.42183042604515</v>
      </c>
      <c r="G35" s="2"/>
    </row>
    <row r="36" spans="1:7" ht="54" customHeight="1">
      <c r="A36" s="18" t="s">
        <v>57</v>
      </c>
      <c r="B36" s="14">
        <f>B37+B38</f>
        <v>883549</v>
      </c>
      <c r="C36" s="14">
        <f>C37+C38</f>
        <v>883549</v>
      </c>
      <c r="D36" s="14">
        <f>D37+D38</f>
        <v>49530.96</v>
      </c>
      <c r="E36" s="14">
        <f>E37+E38</f>
        <v>834018.04</v>
      </c>
      <c r="F36" s="13">
        <f t="shared" si="3"/>
        <v>5.605909802399188</v>
      </c>
      <c r="G36" s="2"/>
    </row>
    <row r="37" spans="1:7" s="5" customFormat="1" ht="54" customHeight="1">
      <c r="A37" s="33" t="s">
        <v>58</v>
      </c>
      <c r="B37" s="10">
        <v>426826</v>
      </c>
      <c r="C37" s="10">
        <v>426826</v>
      </c>
      <c r="D37" s="10">
        <v>42000</v>
      </c>
      <c r="E37" s="11">
        <f>C37-D37</f>
        <v>384826</v>
      </c>
      <c r="F37" s="11">
        <f>D37/C37*100</f>
        <v>9.840075346862657</v>
      </c>
      <c r="G37" s="4"/>
    </row>
    <row r="38" spans="1:7" s="5" customFormat="1" ht="38.25" customHeight="1">
      <c r="A38" s="33" t="s">
        <v>59</v>
      </c>
      <c r="B38" s="10">
        <v>456723</v>
      </c>
      <c r="C38" s="10">
        <v>456723</v>
      </c>
      <c r="D38" s="10">
        <v>7530.96</v>
      </c>
      <c r="E38" s="11">
        <f>C38-D38</f>
        <v>449192.04</v>
      </c>
      <c r="F38" s="11">
        <f>D38/C38*100</f>
        <v>1.6489119225438613</v>
      </c>
      <c r="G38" s="4"/>
    </row>
    <row r="39" spans="1:7" ht="40.5" customHeight="1">
      <c r="A39" s="18" t="s">
        <v>60</v>
      </c>
      <c r="B39" s="7">
        <f>SUM(B40:B43)</f>
        <v>52748385.260000005</v>
      </c>
      <c r="C39" s="12">
        <f>SUM(C40:C43)</f>
        <v>52748385.260000005</v>
      </c>
      <c r="D39" s="13">
        <f>SUM(D40:D43)</f>
        <v>11892093.17</v>
      </c>
      <c r="E39" s="13">
        <f t="shared" si="2"/>
        <v>40856292.09</v>
      </c>
      <c r="F39" s="13">
        <f t="shared" si="3"/>
        <v>22.544942582380763</v>
      </c>
      <c r="G39" s="2"/>
    </row>
    <row r="40" spans="1:7" ht="39" customHeight="1" outlineLevel="1">
      <c r="A40" s="19" t="s">
        <v>34</v>
      </c>
      <c r="B40" s="10">
        <v>10489332.33</v>
      </c>
      <c r="C40" s="10">
        <v>10489332.33</v>
      </c>
      <c r="D40" s="10">
        <v>2328443</v>
      </c>
      <c r="E40" s="11">
        <f t="shared" si="2"/>
        <v>8160889.33</v>
      </c>
      <c r="F40" s="11">
        <f t="shared" si="3"/>
        <v>22.198200292887467</v>
      </c>
      <c r="G40" s="2"/>
    </row>
    <row r="41" spans="1:7" ht="38.25" outlineLevel="1">
      <c r="A41" s="19" t="s">
        <v>35</v>
      </c>
      <c r="B41" s="10">
        <v>14956749.21</v>
      </c>
      <c r="C41" s="10">
        <v>14956749.21</v>
      </c>
      <c r="D41" s="10">
        <v>3301725.38</v>
      </c>
      <c r="E41" s="11">
        <f t="shared" si="2"/>
        <v>11655023.830000002</v>
      </c>
      <c r="F41" s="11">
        <f t="shared" si="3"/>
        <v>22.075153722524707</v>
      </c>
      <c r="G41" s="2"/>
    </row>
    <row r="42" spans="1:7" ht="63.75" outlineLevel="1">
      <c r="A42" s="19" t="s">
        <v>36</v>
      </c>
      <c r="B42" s="10">
        <v>4694691.74</v>
      </c>
      <c r="C42" s="10">
        <v>4694691.74</v>
      </c>
      <c r="D42" s="10">
        <v>1074200.8</v>
      </c>
      <c r="E42" s="11">
        <f t="shared" si="2"/>
        <v>3620490.9400000004</v>
      </c>
      <c r="F42" s="11">
        <f t="shared" si="3"/>
        <v>22.881178562748403</v>
      </c>
      <c r="G42" s="2"/>
    </row>
    <row r="43" spans="1:7" ht="51" outlineLevel="1">
      <c r="A43" s="19" t="s">
        <v>37</v>
      </c>
      <c r="B43" s="10">
        <v>22607611.98</v>
      </c>
      <c r="C43" s="10">
        <v>22607611.98</v>
      </c>
      <c r="D43" s="10">
        <v>5187723.99</v>
      </c>
      <c r="E43" s="11">
        <f t="shared" si="2"/>
        <v>17419887.990000002</v>
      </c>
      <c r="F43" s="11">
        <f t="shared" si="3"/>
        <v>22.946802141638667</v>
      </c>
      <c r="G43" s="2"/>
    </row>
    <row r="44" spans="1:7" ht="81" customHeight="1">
      <c r="A44" s="18" t="s">
        <v>61</v>
      </c>
      <c r="B44" s="7">
        <f>B45+B47+B46</f>
        <v>70539521.84</v>
      </c>
      <c r="C44" s="12">
        <f>C45+C47+C46</f>
        <v>70539521.84</v>
      </c>
      <c r="D44" s="13">
        <f>D45+D47+D46</f>
        <v>15205597.76</v>
      </c>
      <c r="E44" s="13">
        <f t="shared" si="2"/>
        <v>55333924.080000006</v>
      </c>
      <c r="F44" s="13">
        <f t="shared" si="3"/>
        <v>21.55613954187246</v>
      </c>
      <c r="G44" s="2"/>
    </row>
    <row r="45" spans="1:7" ht="25.5" outlineLevel="1">
      <c r="A45" s="19" t="s">
        <v>38</v>
      </c>
      <c r="B45" s="10">
        <v>10824714.09</v>
      </c>
      <c r="C45" s="10">
        <v>10824714.09</v>
      </c>
      <c r="D45" s="10">
        <v>2257377.22</v>
      </c>
      <c r="E45" s="11">
        <f t="shared" si="2"/>
        <v>8567336.87</v>
      </c>
      <c r="F45" s="11">
        <f t="shared" si="3"/>
        <v>20.853920031803817</v>
      </c>
      <c r="G45" s="2"/>
    </row>
    <row r="46" spans="1:8" ht="27" customHeight="1" outlineLevel="1">
      <c r="A46" s="19" t="s">
        <v>39</v>
      </c>
      <c r="B46" s="10">
        <v>23107775.36</v>
      </c>
      <c r="C46" s="10">
        <v>23107775.36</v>
      </c>
      <c r="D46" s="10">
        <v>5302385.18</v>
      </c>
      <c r="E46" s="11">
        <f t="shared" si="2"/>
        <v>17805390.18</v>
      </c>
      <c r="F46" s="11">
        <f t="shared" si="3"/>
        <v>22.946324764687343</v>
      </c>
      <c r="G46" s="2"/>
      <c r="H46" s="32"/>
    </row>
    <row r="47" spans="1:7" ht="63.75" outlineLevel="1">
      <c r="A47" s="24" t="s">
        <v>40</v>
      </c>
      <c r="B47" s="10">
        <v>36607032.39</v>
      </c>
      <c r="C47" s="10">
        <v>36607032.39</v>
      </c>
      <c r="D47" s="10">
        <v>7645835.36</v>
      </c>
      <c r="E47" s="11">
        <f t="shared" si="2"/>
        <v>28961197.03</v>
      </c>
      <c r="F47" s="11">
        <f t="shared" si="3"/>
        <v>20.886247425204086</v>
      </c>
      <c r="G47" s="2"/>
    </row>
    <row r="48" spans="1:7" ht="54" customHeight="1">
      <c r="A48" s="18" t="s">
        <v>62</v>
      </c>
      <c r="B48" s="7">
        <f>SUM(B49:B55)</f>
        <v>167294366.66</v>
      </c>
      <c r="C48" s="12">
        <f>SUM(C49:C55)</f>
        <v>167294366.66</v>
      </c>
      <c r="D48" s="13">
        <f>SUM(D49:D55)</f>
        <v>32643558.919999998</v>
      </c>
      <c r="E48" s="13">
        <f t="shared" si="2"/>
        <v>134650807.74</v>
      </c>
      <c r="F48" s="13">
        <f t="shared" si="3"/>
        <v>19.51264682231829</v>
      </c>
      <c r="G48" s="2"/>
    </row>
    <row r="49" spans="1:7" ht="30" customHeight="1" outlineLevel="1">
      <c r="A49" s="19" t="s">
        <v>41</v>
      </c>
      <c r="B49" s="10">
        <v>54956299.75</v>
      </c>
      <c r="C49" s="10">
        <v>54956299.75</v>
      </c>
      <c r="D49" s="10">
        <v>10373333.49</v>
      </c>
      <c r="E49" s="11">
        <f t="shared" si="2"/>
        <v>44582966.26</v>
      </c>
      <c r="F49" s="11">
        <f t="shared" si="3"/>
        <v>18.875603956578246</v>
      </c>
      <c r="G49" s="2"/>
    </row>
    <row r="50" spans="1:7" ht="37.5" customHeight="1" outlineLevel="1">
      <c r="A50" s="19" t="s">
        <v>42</v>
      </c>
      <c r="B50" s="10">
        <v>6133976.29</v>
      </c>
      <c r="C50" s="10">
        <v>6133976.29</v>
      </c>
      <c r="D50" s="10">
        <v>1386220.04</v>
      </c>
      <c r="E50" s="11">
        <f t="shared" si="2"/>
        <v>4747756.25</v>
      </c>
      <c r="F50" s="11">
        <f t="shared" si="3"/>
        <v>22.599044640258953</v>
      </c>
      <c r="G50" s="2"/>
    </row>
    <row r="51" spans="1:7" ht="27" customHeight="1" outlineLevel="1">
      <c r="A51" s="19" t="s">
        <v>43</v>
      </c>
      <c r="B51" s="10">
        <v>8782506.38</v>
      </c>
      <c r="C51" s="10">
        <v>8782506.38</v>
      </c>
      <c r="D51" s="10">
        <v>1686526.23</v>
      </c>
      <c r="E51" s="11">
        <f t="shared" si="2"/>
        <v>7095980.15</v>
      </c>
      <c r="F51" s="11">
        <f t="shared" si="3"/>
        <v>19.20324514469638</v>
      </c>
      <c r="G51" s="2"/>
    </row>
    <row r="52" spans="1:7" ht="51" outlineLevel="1">
      <c r="A52" s="19" t="s">
        <v>44</v>
      </c>
      <c r="B52" s="10">
        <v>28069206.4</v>
      </c>
      <c r="C52" s="10">
        <v>28069206.4</v>
      </c>
      <c r="D52" s="10">
        <v>6892526.59</v>
      </c>
      <c r="E52" s="11">
        <f t="shared" si="2"/>
        <v>21176679.81</v>
      </c>
      <c r="F52" s="11">
        <f t="shared" si="3"/>
        <v>24.555473680937414</v>
      </c>
      <c r="G52" s="2"/>
    </row>
    <row r="53" spans="1:7" ht="27.75" customHeight="1" outlineLevel="1">
      <c r="A53" s="19" t="s">
        <v>45</v>
      </c>
      <c r="B53" s="10">
        <v>47441278.39</v>
      </c>
      <c r="C53" s="10">
        <v>47441278.39</v>
      </c>
      <c r="D53" s="10">
        <v>8369845.01</v>
      </c>
      <c r="E53" s="11">
        <f t="shared" si="2"/>
        <v>39071433.38</v>
      </c>
      <c r="F53" s="11">
        <f t="shared" si="3"/>
        <v>17.64253682456469</v>
      </c>
      <c r="G53" s="2"/>
    </row>
    <row r="54" spans="1:7" ht="53.25" customHeight="1" outlineLevel="1">
      <c r="A54" s="19" t="s">
        <v>46</v>
      </c>
      <c r="B54" s="10">
        <v>20222634.87</v>
      </c>
      <c r="C54" s="10">
        <v>20222634.87</v>
      </c>
      <c r="D54" s="10">
        <v>3850967.56</v>
      </c>
      <c r="E54" s="11">
        <f t="shared" si="2"/>
        <v>16371667.31</v>
      </c>
      <c r="F54" s="11">
        <f t="shared" si="3"/>
        <v>19.042857593759244</v>
      </c>
      <c r="G54" s="2"/>
    </row>
    <row r="55" spans="1:7" ht="25.5" outlineLevel="1">
      <c r="A55" s="19" t="s">
        <v>47</v>
      </c>
      <c r="B55" s="10">
        <v>1688464.58</v>
      </c>
      <c r="C55" s="10">
        <v>1688464.58</v>
      </c>
      <c r="D55" s="10">
        <v>84140</v>
      </c>
      <c r="E55" s="11">
        <f t="shared" si="2"/>
        <v>1604324.58</v>
      </c>
      <c r="F55" s="11">
        <f t="shared" si="3"/>
        <v>4.983225647528833</v>
      </c>
      <c r="G55" s="2"/>
    </row>
    <row r="56" spans="1:7" ht="40.5" customHeight="1" outlineLevel="1">
      <c r="A56" s="25" t="s">
        <v>63</v>
      </c>
      <c r="B56" s="14">
        <v>58560011.77</v>
      </c>
      <c r="C56" s="14">
        <v>105380011.77</v>
      </c>
      <c r="D56" s="14">
        <v>9857734.63</v>
      </c>
      <c r="E56" s="13">
        <f t="shared" si="2"/>
        <v>95522277.14</v>
      </c>
      <c r="F56" s="13">
        <f t="shared" si="3"/>
        <v>9.354463398158721</v>
      </c>
      <c r="G56" s="2"/>
    </row>
    <row r="57" spans="1:7" ht="40.5" customHeight="1" outlineLevel="1">
      <c r="A57" s="25" t="s">
        <v>64</v>
      </c>
      <c r="B57" s="7">
        <f>SUM(B58:B60)</f>
        <v>117117901.59</v>
      </c>
      <c r="C57" s="12">
        <f>SUM(C58:C60)</f>
        <v>117117901.59</v>
      </c>
      <c r="D57" s="13">
        <f>SUM(D58:D60)</f>
        <v>23974147.89</v>
      </c>
      <c r="E57" s="13">
        <f t="shared" si="2"/>
        <v>93143753.7</v>
      </c>
      <c r="F57" s="13">
        <f t="shared" si="3"/>
        <v>20.47009685498584</v>
      </c>
      <c r="G57" s="2"/>
    </row>
    <row r="58" spans="1:7" ht="28.5" customHeight="1" outlineLevel="1">
      <c r="A58" s="24" t="s">
        <v>48</v>
      </c>
      <c r="B58" s="10">
        <v>41863572</v>
      </c>
      <c r="C58" s="10">
        <v>41863572</v>
      </c>
      <c r="D58" s="10">
        <v>3430451.88</v>
      </c>
      <c r="E58" s="11">
        <f t="shared" si="2"/>
        <v>38433120.12</v>
      </c>
      <c r="F58" s="11">
        <f t="shared" si="3"/>
        <v>8.194360194586357</v>
      </c>
      <c r="G58" s="2"/>
    </row>
    <row r="59" spans="1:7" ht="40.5" customHeight="1" outlineLevel="1">
      <c r="A59" s="24" t="s">
        <v>49</v>
      </c>
      <c r="B59" s="10">
        <v>74722568.51</v>
      </c>
      <c r="C59" s="10">
        <v>74722568.51</v>
      </c>
      <c r="D59" s="10">
        <v>20430420.21</v>
      </c>
      <c r="E59" s="11">
        <f t="shared" si="2"/>
        <v>54292148.300000004</v>
      </c>
      <c r="F59" s="11">
        <f t="shared" si="3"/>
        <v>27.34169959276203</v>
      </c>
      <c r="G59" s="2"/>
    </row>
    <row r="60" spans="1:12" ht="25.5" outlineLevel="1">
      <c r="A60" s="24" t="s">
        <v>50</v>
      </c>
      <c r="B60" s="10">
        <v>531761.08</v>
      </c>
      <c r="C60" s="10">
        <v>531761.08</v>
      </c>
      <c r="D60" s="10">
        <v>113275.8</v>
      </c>
      <c r="E60" s="11">
        <f t="shared" si="2"/>
        <v>418485.27999999997</v>
      </c>
      <c r="F60" s="11">
        <f t="shared" si="3"/>
        <v>21.302010293795856</v>
      </c>
      <c r="G60" s="2"/>
      <c r="L60" s="1" t="s">
        <v>66</v>
      </c>
    </row>
    <row r="61" spans="1:7" ht="12.75" customHeight="1">
      <c r="A61" s="26" t="s">
        <v>2</v>
      </c>
      <c r="B61" s="15">
        <f>B8+B17+B22+B28+B33+B36+B39+B44+B48+B32+B56+B57</f>
        <v>2711872141.8100004</v>
      </c>
      <c r="C61" s="16">
        <f>C8+C17+C22+C28+C33+C36+C39+C44+C48+C32+C56+C57</f>
        <v>2760978719.0600004</v>
      </c>
      <c r="D61" s="17">
        <f>D8+D17+D22+D28+D33+D36+D39+D44+D48+D32+D56+D57</f>
        <v>653441764.1499999</v>
      </c>
      <c r="E61" s="17">
        <f>E8+E17+E22+E28+E33+E36+E39+E44+E48+E32+E56+E57</f>
        <v>2107536954.9100006</v>
      </c>
      <c r="F61" s="13">
        <f t="shared" si="3"/>
        <v>23.667033709425688</v>
      </c>
      <c r="G61" s="2"/>
    </row>
    <row r="62" spans="1:7" ht="12.75" customHeight="1">
      <c r="A62" s="27"/>
      <c r="B62" s="29"/>
      <c r="C62" s="29"/>
      <c r="D62" s="29"/>
      <c r="E62" s="29" t="s">
        <v>1</v>
      </c>
      <c r="F62" s="29"/>
      <c r="G62" s="2"/>
    </row>
    <row r="63" spans="1:7" ht="15" customHeight="1">
      <c r="A63" s="47"/>
      <c r="B63" s="48"/>
      <c r="C63" s="30"/>
      <c r="D63" s="31"/>
      <c r="E63" s="31"/>
      <c r="F63" s="31"/>
      <c r="G63" s="2"/>
    </row>
    <row r="65" spans="2:4" ht="15">
      <c r="B65" s="36"/>
      <c r="C65" s="36"/>
      <c r="D65" s="36"/>
    </row>
  </sheetData>
  <sheetProtection/>
  <mergeCells count="11">
    <mergeCell ref="A5:A6"/>
    <mergeCell ref="C5:C6"/>
    <mergeCell ref="A1:B1"/>
    <mergeCell ref="A2:F2"/>
    <mergeCell ref="A3:F3"/>
    <mergeCell ref="A4:F4"/>
    <mergeCell ref="A63:B63"/>
    <mergeCell ref="D5:D6"/>
    <mergeCell ref="F5:F6"/>
    <mergeCell ref="E5:E6"/>
    <mergeCell ref="B5:B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2017-10-10T07:54:11Z</dcterms:created>
  <dcterms:modified xsi:type="dcterms:W3CDTF">2020-08-25T09:26:41Z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