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01.07" sheetId="1" r:id="rId1"/>
  </sheets>
  <definedNames>
    <definedName name="_xlnm.Print_Titles" localSheetId="0">'01.07'!$4:$5</definedName>
  </definedNames>
  <calcPr fullCalcOnLoad="1"/>
</workbook>
</file>

<file path=xl/sharedStrings.xml><?xml version="1.0" encoding="utf-8"?>
<sst xmlns="http://schemas.openxmlformats.org/spreadsheetml/2006/main" count="102" uniqueCount="101">
  <si>
    <t>Единица измерения: руб.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</si>
  <si>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</si>
  <si>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</si>
  <si>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</si>
  <si>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</si>
  <si>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</si>
  <si>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</si>
  <si>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</si>
  <si>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</si>
  <si>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</si>
  <si>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</si>
  <si>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Резервный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</si>
  <si>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</si>
  <si>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</si>
  <si>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</si>
  <si>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</si>
  <si>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</si>
  <si>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</si>
  <si>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</si>
  <si>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</si>
  <si>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</si>
  <si>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</si>
  <si>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</si>
  <si>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</si>
  <si>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</si>
  <si>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</si>
  <si>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</si>
  <si>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</si>
  <si>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</si>
  <si>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</si>
  <si>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</si>
  <si>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</si>
  <si>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</si>
  <si>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</si>
  <si>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</si>
  <si>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</si>
  <si>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</si>
  <si>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</si>
  <si>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</si>
  <si>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</si>
  <si>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</si>
  <si>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</si>
  <si>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</si>
  <si>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</si>
  <si>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</si>
  <si>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</si>
  <si>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</si>
  <si>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</si>
  <si>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</si>
  <si>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</si>
  <si>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</si>
  <si>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</si>
  <si>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</si>
  <si>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</si>
  <si>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</si>
  <si>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</si>
  <si>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</si>
  <si>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</si>
  <si>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</si>
  <si>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</si>
  <si>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</si>
  <si>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</si>
  <si>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</si>
  <si>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</si>
  <si>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</si>
  <si>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</si>
  <si>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</si>
  <si>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</si>
  <si>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</si>
  <si>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</si>
  <si>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</si>
  <si>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</si>
  <si>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</si>
  <si>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</si>
  <si>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</si>
  <si>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
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</si>
  <si>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</si>
  <si>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</si>
  <si>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</si>
  <si>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</si>
  <si>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</si>
  <si>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</si>
  <si>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</si>
  <si>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</si>
  <si>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</si>
  <si>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</si>
  <si>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</si>
  <si>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</si>
  <si>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</si>
  <si>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   </t>
  </si>
  <si>
    <t>0105</t>
  </si>
  <si>
    <t>Судебная система</t>
  </si>
  <si>
    <t>Отклонение                                                                      (гр.4-гр.3)</t>
  </si>
  <si>
    <t>Исполнено за                                                     2 квартал                                      2020 года</t>
  </si>
  <si>
    <t>0705</t>
  </si>
  <si>
    <t>Профессиональная подготовка, переподготовка и повышение квалификации</t>
  </si>
  <si>
    <t>1006</t>
  </si>
  <si>
    <t>Другие вопросы в области социальной политики</t>
  </si>
  <si>
    <t>0310</t>
  </si>
  <si>
    <t>Гражданская оборона</t>
  </si>
  <si>
    <t>Сравнительный анализ исполнения расходной части местного бюджета ЗАТО Александровск за 2 квартал 2020 и 2021 годов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</si>
</sst>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left" vertical="top" wrapText="1" indent="2"/>
      <protection/>
    </xf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center" vertical="top"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20" borderId="0">
      <alignment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8" fillId="0" borderId="1">
      <alignment horizontal="left"/>
      <protection/>
    </xf>
    <xf numFmtId="0" fontId="27" fillId="0" borderId="1">
      <alignment horizontal="center" vertical="center" wrapText="1"/>
      <protection/>
    </xf>
    <xf numFmtId="4" fontId="27" fillId="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0" borderId="0">
      <alignment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0">
      <alignment horizontal="left" wrapText="1"/>
      <protection/>
    </xf>
    <xf numFmtId="10" fontId="27" fillId="0" borderId="1">
      <alignment horizontal="right" vertical="top" shrinkToFit="1"/>
      <protection/>
    </xf>
    <xf numFmtId="10" fontId="28" fillId="21" borderId="1">
      <alignment horizontal="right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vertical="top"/>
      <protection/>
    </xf>
    <xf numFmtId="0" fontId="28" fillId="0" borderId="1">
      <alignment vertical="top" wrapText="1"/>
      <protection/>
    </xf>
    <xf numFmtId="0" fontId="27" fillId="20" borderId="0">
      <alignment horizontal="center"/>
      <protection/>
    </xf>
    <xf numFmtId="0" fontId="27" fillId="20" borderId="0">
      <alignment horizontal="left"/>
      <protection/>
    </xf>
    <xf numFmtId="4" fontId="28" fillId="22" borderId="1">
      <alignment horizontal="right" vertical="top" shrinkToFit="1"/>
      <protection/>
    </xf>
    <xf numFmtId="10" fontId="28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5" fillId="0" borderId="1" xfId="77" applyNumberFormat="1" applyFont="1" applyFill="1" applyProtection="1">
      <alignment vertical="top" wrapText="1"/>
      <protection/>
    </xf>
    <xf numFmtId="1" fontId="45" fillId="0" borderId="1" xfId="43" applyNumberFormat="1" applyFont="1" applyFill="1" applyProtection="1">
      <alignment horizontal="center" vertical="top" shrinkToFit="1"/>
      <protection/>
    </xf>
    <xf numFmtId="4" fontId="45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7" fillId="0" borderId="1" xfId="57" applyNumberFormat="1" applyFont="1" applyFill="1" applyAlignment="1" applyProtection="1">
      <alignment horizontal="center" vertical="center" wrapText="1"/>
      <protection/>
    </xf>
    <xf numFmtId="0" fontId="46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5" fillId="0" borderId="1" xfId="77" applyNumberFormat="1" applyFont="1" applyProtection="1">
      <alignment vertical="top" wrapText="1"/>
      <protection/>
    </xf>
    <xf numFmtId="4" fontId="2" fillId="0" borderId="0" xfId="0" applyNumberFormat="1" applyFont="1" applyFill="1" applyAlignment="1" applyProtection="1">
      <alignment/>
      <protection locked="0"/>
    </xf>
    <xf numFmtId="0" fontId="46" fillId="13" borderId="11" xfId="54" applyFont="1" applyFill="1" applyBorder="1" applyAlignment="1" applyProtection="1">
      <alignment/>
      <protection locked="0"/>
    </xf>
    <xf numFmtId="0" fontId="46" fillId="13" borderId="12" xfId="54" applyNumberFormat="1" applyFont="1" applyFill="1" applyBorder="1" applyAlignment="1" applyProtection="1">
      <alignment/>
      <protection/>
    </xf>
    <xf numFmtId="4" fontId="46" fillId="13" borderId="1" xfId="57" applyFont="1" applyFill="1" applyProtection="1">
      <alignment horizontal="right" vertical="top" shrinkToFit="1"/>
      <protection/>
    </xf>
    <xf numFmtId="4" fontId="46" fillId="13" borderId="1" xfId="80" applyFont="1" applyFill="1" applyProtection="1">
      <alignment horizontal="right" vertical="top" shrinkToFit="1"/>
      <protection/>
    </xf>
    <xf numFmtId="1" fontId="46" fillId="13" borderId="1" xfId="43" applyNumberFormat="1" applyFont="1" applyFill="1" applyProtection="1">
      <alignment horizontal="center" vertical="top" shrinkToFit="1"/>
      <protection/>
    </xf>
    <xf numFmtId="0" fontId="46" fillId="13" borderId="1" xfId="77" applyNumberFormat="1" applyFont="1" applyFill="1" applyProtection="1">
      <alignment vertical="top" wrapText="1"/>
      <protection/>
    </xf>
    <xf numFmtId="4" fontId="45" fillId="0" borderId="1" xfId="81" applyNumberFormat="1" applyFont="1" applyFill="1" applyProtection="1">
      <alignment horizontal="right" vertical="top" shrinkToFit="1"/>
      <protection/>
    </xf>
    <xf numFmtId="49" fontId="45" fillId="0" borderId="1" xfId="43" applyNumberFormat="1" applyFont="1" applyFill="1" applyProtection="1">
      <alignment horizontal="center" vertical="top" shrinkToFit="1"/>
      <protection/>
    </xf>
    <xf numFmtId="4" fontId="45" fillId="0" borderId="1" xfId="55" applyNumberFormat="1" applyFont="1" applyFill="1" applyAlignment="1" applyProtection="1">
      <alignment horizontal="right" vertical="top" shrinkToFit="1"/>
      <protection/>
    </xf>
    <xf numFmtId="0" fontId="46" fillId="0" borderId="0" xfId="43" applyNumberFormat="1" applyFont="1" applyFill="1" applyBorder="1" applyAlignment="1" applyProtection="1">
      <alignment horizontal="center" vertical="center" wrapText="1"/>
      <protection/>
    </xf>
    <xf numFmtId="0" fontId="27" fillId="0" borderId="0" xfId="43" applyNumberFormat="1" applyFont="1" applyFill="1" applyBorder="1" applyAlignment="1" applyProtection="1">
      <alignment horizontal="right" vertic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I13" sqref="I13"/>
    </sheetView>
  </sheetViews>
  <sheetFormatPr defaultColWidth="9.140625" defaultRowHeight="15" outlineLevelRow="1"/>
  <cols>
    <col min="1" max="1" width="11.421875" style="2" customWidth="1"/>
    <col min="2" max="2" width="38.00390625" style="2" customWidth="1"/>
    <col min="3" max="3" width="19.7109375" style="2" customWidth="1"/>
    <col min="4" max="4" width="20.00390625" style="2" customWidth="1"/>
    <col min="5" max="5" width="16.7109375" style="2" customWidth="1"/>
    <col min="6" max="6" width="13.7109375" style="2" customWidth="1"/>
    <col min="7" max="16384" width="9.140625" style="2" customWidth="1"/>
  </cols>
  <sheetData>
    <row r="2" spans="1:6" ht="34.5" customHeight="1">
      <c r="A2" s="21" t="s">
        <v>100</v>
      </c>
      <c r="B2" s="21"/>
      <c r="C2" s="21"/>
      <c r="D2" s="21"/>
      <c r="E2" s="21"/>
      <c r="F2" s="21"/>
    </row>
    <row r="3" spans="1:6" ht="15.75">
      <c r="A3" s="22" t="s">
        <v>0</v>
      </c>
      <c r="B3" s="22"/>
      <c r="C3" s="22"/>
      <c r="D3" s="22"/>
      <c r="E3" s="22"/>
      <c r="F3" s="22"/>
    </row>
    <row r="4" spans="1:6" ht="52.5" customHeight="1">
      <c r="A4" s="8" t="s">
        <v>86</v>
      </c>
      <c r="B4" s="8" t="s">
        <v>87</v>
      </c>
      <c r="C4" s="8" t="s">
        <v>93</v>
      </c>
      <c r="D4" s="8" t="s">
        <v>93</v>
      </c>
      <c r="E4" s="8" t="s">
        <v>92</v>
      </c>
      <c r="F4" s="8" t="s">
        <v>88</v>
      </c>
    </row>
    <row r="5" spans="1:6" ht="15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s="9" customFormat="1" ht="31.5">
      <c r="A6" s="16" t="s">
        <v>2</v>
      </c>
      <c r="B6" s="17" t="s">
        <v>1</v>
      </c>
      <c r="C6" s="15">
        <f>SUM(C7:C13)</f>
        <v>117446678.58</v>
      </c>
      <c r="D6" s="15">
        <f>D7+D8+D9+D10+D11+D12+D13</f>
        <v>123336765.78999999</v>
      </c>
      <c r="E6" s="15">
        <f aca="true" t="shared" si="0" ref="E6:E16">D6-C6</f>
        <v>5890087.209999993</v>
      </c>
      <c r="F6" s="15">
        <f aca="true" t="shared" si="1" ref="F6:F52">D6/C6*100</f>
        <v>105.01511603496552</v>
      </c>
    </row>
    <row r="7" spans="1:6" ht="63" outlineLevel="1">
      <c r="A7" s="4" t="s">
        <v>4</v>
      </c>
      <c r="B7" s="3" t="s">
        <v>3</v>
      </c>
      <c r="C7" s="18">
        <v>1453486.25</v>
      </c>
      <c r="D7" s="20">
        <v>1198372.86</v>
      </c>
      <c r="E7" s="5">
        <f t="shared" si="0"/>
        <v>-255113.3899999999</v>
      </c>
      <c r="F7" s="5">
        <f t="shared" si="1"/>
        <v>82.44817314233279</v>
      </c>
    </row>
    <row r="8" spans="1:6" ht="94.5" outlineLevel="1">
      <c r="A8" s="4" t="s">
        <v>6</v>
      </c>
      <c r="B8" s="3" t="s">
        <v>5</v>
      </c>
      <c r="C8" s="18">
        <v>3351570.57</v>
      </c>
      <c r="D8" s="20">
        <v>4419858.84</v>
      </c>
      <c r="E8" s="5">
        <f t="shared" si="0"/>
        <v>1068288.27</v>
      </c>
      <c r="F8" s="5">
        <f t="shared" si="1"/>
        <v>131.87425858080618</v>
      </c>
    </row>
    <row r="9" spans="1:6" ht="110.25" outlineLevel="1">
      <c r="A9" s="4" t="s">
        <v>8</v>
      </c>
      <c r="B9" s="3" t="s">
        <v>7</v>
      </c>
      <c r="C9" s="18">
        <v>37163608.73</v>
      </c>
      <c r="D9" s="20">
        <v>37666389.18</v>
      </c>
      <c r="E9" s="5">
        <f t="shared" si="0"/>
        <v>502780.450000003</v>
      </c>
      <c r="F9" s="5">
        <f t="shared" si="1"/>
        <v>101.35288382151688</v>
      </c>
    </row>
    <row r="10" spans="1:6" ht="15.75" outlineLevel="1">
      <c r="A10" s="4" t="s">
        <v>90</v>
      </c>
      <c r="B10" s="10" t="s">
        <v>91</v>
      </c>
      <c r="C10" s="18">
        <v>0</v>
      </c>
      <c r="D10" s="20">
        <v>2691</v>
      </c>
      <c r="E10" s="5">
        <f t="shared" si="0"/>
        <v>2691</v>
      </c>
      <c r="F10" s="5" t="e">
        <f t="shared" si="1"/>
        <v>#DIV/0!</v>
      </c>
    </row>
    <row r="11" spans="1:9" ht="78.75" outlineLevel="1">
      <c r="A11" s="4" t="s">
        <v>10</v>
      </c>
      <c r="B11" s="3" t="s">
        <v>9</v>
      </c>
      <c r="C11" s="18">
        <v>1663935.83</v>
      </c>
      <c r="D11" s="20">
        <v>1722307.67</v>
      </c>
      <c r="E11" s="5">
        <f t="shared" si="0"/>
        <v>58371.83999999985</v>
      </c>
      <c r="F11" s="5">
        <f t="shared" si="1"/>
        <v>103.50805836064</v>
      </c>
      <c r="I11" s="2" t="s">
        <v>89</v>
      </c>
    </row>
    <row r="12" spans="1:6" ht="15.75" outlineLevel="1">
      <c r="A12" s="4" t="s">
        <v>12</v>
      </c>
      <c r="B12" s="3" t="s">
        <v>11</v>
      </c>
      <c r="C12" s="18">
        <v>0</v>
      </c>
      <c r="D12" s="20">
        <v>0</v>
      </c>
      <c r="E12" s="5">
        <f t="shared" si="0"/>
        <v>0</v>
      </c>
      <c r="F12" s="5" t="e">
        <f t="shared" si="1"/>
        <v>#DIV/0!</v>
      </c>
    </row>
    <row r="13" spans="1:6" ht="31.5" outlineLevel="1">
      <c r="A13" s="4" t="s">
        <v>14</v>
      </c>
      <c r="B13" s="3" t="s">
        <v>13</v>
      </c>
      <c r="C13" s="18">
        <v>73814077.2</v>
      </c>
      <c r="D13" s="20">
        <v>78327146.24</v>
      </c>
      <c r="E13" s="5">
        <f t="shared" si="0"/>
        <v>4513069.039999992</v>
      </c>
      <c r="F13" s="5">
        <f t="shared" si="1"/>
        <v>106.11410344909113</v>
      </c>
    </row>
    <row r="14" spans="1:6" ht="63">
      <c r="A14" s="16" t="s">
        <v>16</v>
      </c>
      <c r="B14" s="17" t="s">
        <v>15</v>
      </c>
      <c r="C14" s="15">
        <f>SUM(C15:C18)</f>
        <v>20417295.509999998</v>
      </c>
      <c r="D14" s="15">
        <f>D15+D16+D17+D18</f>
        <v>21072496.22</v>
      </c>
      <c r="E14" s="15">
        <f t="shared" si="0"/>
        <v>655200.7100000009</v>
      </c>
      <c r="F14" s="15">
        <f t="shared" si="1"/>
        <v>103.20904749445927</v>
      </c>
    </row>
    <row r="15" spans="1:6" ht="15.75" outlineLevel="1">
      <c r="A15" s="4" t="s">
        <v>18</v>
      </c>
      <c r="B15" s="3" t="s">
        <v>17</v>
      </c>
      <c r="C15" s="18">
        <v>1281775.4</v>
      </c>
      <c r="D15" s="20">
        <v>1133461.02</v>
      </c>
      <c r="E15" s="5">
        <f t="shared" si="0"/>
        <v>-148314.3799999999</v>
      </c>
      <c r="F15" s="5">
        <f t="shared" si="1"/>
        <v>88.42898841715952</v>
      </c>
    </row>
    <row r="16" spans="1:6" ht="78.75" outlineLevel="1">
      <c r="A16" s="4" t="s">
        <v>20</v>
      </c>
      <c r="B16" s="3" t="s">
        <v>19</v>
      </c>
      <c r="C16" s="18">
        <v>19135520.11</v>
      </c>
      <c r="D16" s="20">
        <v>291446.61</v>
      </c>
      <c r="E16" s="5">
        <f t="shared" si="0"/>
        <v>-18844073.5</v>
      </c>
      <c r="F16" s="5">
        <f t="shared" si="1"/>
        <v>1.523066048503659</v>
      </c>
    </row>
    <row r="17" spans="1:6" ht="15.75" outlineLevel="1">
      <c r="A17" s="4" t="s">
        <v>98</v>
      </c>
      <c r="B17" s="3" t="s">
        <v>99</v>
      </c>
      <c r="C17" s="18">
        <v>0</v>
      </c>
      <c r="D17" s="20">
        <v>19647588.59</v>
      </c>
      <c r="E17" s="5"/>
      <c r="F17" s="5" t="e">
        <f t="shared" si="1"/>
        <v>#DIV/0!</v>
      </c>
    </row>
    <row r="18" spans="1:6" ht="47.25" outlineLevel="1">
      <c r="A18" s="4" t="s">
        <v>22</v>
      </c>
      <c r="B18" s="3" t="s">
        <v>21</v>
      </c>
      <c r="C18" s="18">
        <v>0</v>
      </c>
      <c r="D18" s="20">
        <v>0</v>
      </c>
      <c r="E18" s="5">
        <f aca="true" t="shared" si="2" ref="E18:E40">D18-C18</f>
        <v>0</v>
      </c>
      <c r="F18" s="5" t="e">
        <f t="shared" si="1"/>
        <v>#DIV/0!</v>
      </c>
    </row>
    <row r="19" spans="1:6" ht="31.5">
      <c r="A19" s="16" t="s">
        <v>24</v>
      </c>
      <c r="B19" s="17" t="s">
        <v>23</v>
      </c>
      <c r="C19" s="15">
        <f>SUM(C20:C24)</f>
        <v>101199745.28999999</v>
      </c>
      <c r="D19" s="15">
        <f>D20+D21+D22+D23+D24</f>
        <v>108108034.66000001</v>
      </c>
      <c r="E19" s="15">
        <f t="shared" si="2"/>
        <v>6908289.37000002</v>
      </c>
      <c r="F19" s="15">
        <f t="shared" si="1"/>
        <v>106.82639007657923</v>
      </c>
    </row>
    <row r="20" spans="1:6" ht="31.5" outlineLevel="1">
      <c r="A20" s="4" t="s">
        <v>26</v>
      </c>
      <c r="B20" s="3" t="s">
        <v>25</v>
      </c>
      <c r="C20" s="18">
        <v>3005116</v>
      </c>
      <c r="D20" s="20">
        <v>3218372</v>
      </c>
      <c r="E20" s="5">
        <f t="shared" si="2"/>
        <v>213256</v>
      </c>
      <c r="F20" s="5">
        <f t="shared" si="1"/>
        <v>107.09643155205988</v>
      </c>
    </row>
    <row r="21" spans="1:6" ht="15.75" outlineLevel="1">
      <c r="A21" s="4" t="s">
        <v>28</v>
      </c>
      <c r="B21" s="3" t="s">
        <v>27</v>
      </c>
      <c r="C21" s="18">
        <v>12108189.89</v>
      </c>
      <c r="D21" s="20">
        <v>31036846.89</v>
      </c>
      <c r="E21" s="5">
        <f t="shared" si="2"/>
        <v>18928657</v>
      </c>
      <c r="F21" s="5">
        <f t="shared" si="1"/>
        <v>256.3293702193499</v>
      </c>
    </row>
    <row r="22" spans="1:6" ht="31.5" outlineLevel="1">
      <c r="A22" s="4" t="s">
        <v>30</v>
      </c>
      <c r="B22" s="3" t="s">
        <v>29</v>
      </c>
      <c r="C22" s="18">
        <v>70522824</v>
      </c>
      <c r="D22" s="20">
        <v>58043614.31</v>
      </c>
      <c r="E22" s="5">
        <f t="shared" si="2"/>
        <v>-12479209.689999998</v>
      </c>
      <c r="F22" s="5">
        <f t="shared" si="1"/>
        <v>82.30472209961417</v>
      </c>
    </row>
    <row r="23" spans="1:6" ht="15.75" outlineLevel="1">
      <c r="A23" s="4" t="s">
        <v>32</v>
      </c>
      <c r="B23" s="3" t="s">
        <v>31</v>
      </c>
      <c r="C23" s="18">
        <v>6320834.8</v>
      </c>
      <c r="D23" s="20">
        <v>5534618.98</v>
      </c>
      <c r="E23" s="5">
        <f t="shared" si="2"/>
        <v>-786215.8199999994</v>
      </c>
      <c r="F23" s="5">
        <f t="shared" si="1"/>
        <v>87.561519247426</v>
      </c>
    </row>
    <row r="24" spans="1:6" ht="31.5" outlineLevel="1">
      <c r="A24" s="4" t="s">
        <v>34</v>
      </c>
      <c r="B24" s="3" t="s">
        <v>33</v>
      </c>
      <c r="C24" s="18">
        <v>9242780.6</v>
      </c>
      <c r="D24" s="20">
        <v>10274582.48</v>
      </c>
      <c r="E24" s="5">
        <f t="shared" si="2"/>
        <v>1031801.8800000008</v>
      </c>
      <c r="F24" s="5">
        <f t="shared" si="1"/>
        <v>111.16332762458951</v>
      </c>
    </row>
    <row r="25" spans="1:6" ht="31.5">
      <c r="A25" s="16" t="s">
        <v>36</v>
      </c>
      <c r="B25" s="17" t="s">
        <v>35</v>
      </c>
      <c r="C25" s="15">
        <f>SUM(C26:C29)</f>
        <v>63928619.76</v>
      </c>
      <c r="D25" s="15">
        <f>D26+D27+D28+D29</f>
        <v>101900999.23</v>
      </c>
      <c r="E25" s="15">
        <f t="shared" si="2"/>
        <v>37972379.470000006</v>
      </c>
      <c r="F25" s="15">
        <f t="shared" si="1"/>
        <v>159.3980905775151</v>
      </c>
    </row>
    <row r="26" spans="1:6" ht="15.75" outlineLevel="1">
      <c r="A26" s="4" t="s">
        <v>38</v>
      </c>
      <c r="B26" s="3" t="s">
        <v>37</v>
      </c>
      <c r="C26" s="18">
        <v>13661801.33</v>
      </c>
      <c r="D26" s="20">
        <v>28520263.29</v>
      </c>
      <c r="E26" s="5">
        <f t="shared" si="2"/>
        <v>14858461.959999999</v>
      </c>
      <c r="F26" s="5">
        <f t="shared" si="1"/>
        <v>208.75917165749036</v>
      </c>
    </row>
    <row r="27" spans="1:6" ht="15.75" outlineLevel="1">
      <c r="A27" s="4" t="s">
        <v>40</v>
      </c>
      <c r="B27" s="3" t="s">
        <v>39</v>
      </c>
      <c r="C27" s="18">
        <v>32447032.08</v>
      </c>
      <c r="D27" s="20">
        <v>36046452.09</v>
      </c>
      <c r="E27" s="5">
        <f t="shared" si="2"/>
        <v>3599420.0100000054</v>
      </c>
      <c r="F27" s="5">
        <f t="shared" si="1"/>
        <v>111.09321802106717</v>
      </c>
    </row>
    <row r="28" spans="1:6" ht="15.75" outlineLevel="1">
      <c r="A28" s="4" t="s">
        <v>42</v>
      </c>
      <c r="B28" s="3" t="s">
        <v>41</v>
      </c>
      <c r="C28" s="18">
        <v>17816107.95</v>
      </c>
      <c r="D28" s="20">
        <v>37334283.85</v>
      </c>
      <c r="E28" s="5">
        <f t="shared" si="2"/>
        <v>19518175.900000002</v>
      </c>
      <c r="F28" s="5">
        <f t="shared" si="1"/>
        <v>209.55353410956405</v>
      </c>
    </row>
    <row r="29" spans="1:6" ht="31.5" outlineLevel="1">
      <c r="A29" s="4" t="s">
        <v>44</v>
      </c>
      <c r="B29" s="3" t="s">
        <v>43</v>
      </c>
      <c r="C29" s="18">
        <v>3678.4</v>
      </c>
      <c r="D29" s="20">
        <v>0</v>
      </c>
      <c r="E29" s="5">
        <f t="shared" si="2"/>
        <v>-3678.4</v>
      </c>
      <c r="F29" s="5">
        <f t="shared" si="1"/>
        <v>0</v>
      </c>
    </row>
    <row r="30" spans="1:6" ht="31.5">
      <c r="A30" s="16" t="s">
        <v>46</v>
      </c>
      <c r="B30" s="17" t="s">
        <v>45</v>
      </c>
      <c r="C30" s="15">
        <f>C31</f>
        <v>599224</v>
      </c>
      <c r="D30" s="15">
        <f>D31</f>
        <v>0</v>
      </c>
      <c r="E30" s="15">
        <f t="shared" si="2"/>
        <v>-599224</v>
      </c>
      <c r="F30" s="15">
        <f t="shared" si="1"/>
        <v>0</v>
      </c>
    </row>
    <row r="31" spans="1:6" ht="47.25" outlineLevel="1">
      <c r="A31" s="4" t="s">
        <v>48</v>
      </c>
      <c r="B31" s="3" t="s">
        <v>47</v>
      </c>
      <c r="C31" s="18">
        <v>599224</v>
      </c>
      <c r="D31" s="18">
        <v>0</v>
      </c>
      <c r="E31" s="5">
        <f t="shared" si="2"/>
        <v>-599224</v>
      </c>
      <c r="F31" s="5">
        <f t="shared" si="1"/>
        <v>0</v>
      </c>
    </row>
    <row r="32" spans="1:6" ht="15.75">
      <c r="A32" s="16" t="s">
        <v>50</v>
      </c>
      <c r="B32" s="17" t="s">
        <v>49</v>
      </c>
      <c r="C32" s="15">
        <f>SUM(C33:C38)</f>
        <v>944689522.63</v>
      </c>
      <c r="D32" s="15">
        <f>D33+D34+D35+D36+D37+D38</f>
        <v>1053862608.76</v>
      </c>
      <c r="E32" s="15">
        <f t="shared" si="2"/>
        <v>109173086.13</v>
      </c>
      <c r="F32" s="15">
        <f t="shared" si="1"/>
        <v>111.55650438739532</v>
      </c>
    </row>
    <row r="33" spans="1:6" ht="15.75" outlineLevel="1">
      <c r="A33" s="4" t="s">
        <v>52</v>
      </c>
      <c r="B33" s="3" t="s">
        <v>51</v>
      </c>
      <c r="C33" s="18">
        <v>372218628.84</v>
      </c>
      <c r="D33" s="20">
        <v>388991193.85</v>
      </c>
      <c r="E33" s="5">
        <f t="shared" si="2"/>
        <v>16772565.01000005</v>
      </c>
      <c r="F33" s="5">
        <f t="shared" si="1"/>
        <v>104.50610574281865</v>
      </c>
    </row>
    <row r="34" spans="1:6" ht="15.75" outlineLevel="1">
      <c r="A34" s="4" t="s">
        <v>54</v>
      </c>
      <c r="B34" s="3" t="s">
        <v>53</v>
      </c>
      <c r="C34" s="18">
        <v>322290772.86</v>
      </c>
      <c r="D34" s="20">
        <v>355431226.69</v>
      </c>
      <c r="E34" s="5">
        <f t="shared" si="2"/>
        <v>33140453.829999983</v>
      </c>
      <c r="F34" s="5">
        <f t="shared" si="1"/>
        <v>110.28278083666885</v>
      </c>
    </row>
    <row r="35" spans="1:6" ht="31.5" outlineLevel="1">
      <c r="A35" s="4" t="s">
        <v>56</v>
      </c>
      <c r="B35" s="3" t="s">
        <v>55</v>
      </c>
      <c r="C35" s="18">
        <v>184059161.25</v>
      </c>
      <c r="D35" s="20">
        <v>217039584.28</v>
      </c>
      <c r="E35" s="5">
        <f t="shared" si="2"/>
        <v>32980423.03</v>
      </c>
      <c r="F35" s="5">
        <f t="shared" si="1"/>
        <v>117.91838168011863</v>
      </c>
    </row>
    <row r="36" spans="1:6" ht="47.25" outlineLevel="1">
      <c r="A36" s="19" t="s">
        <v>94</v>
      </c>
      <c r="B36" s="3" t="s">
        <v>95</v>
      </c>
      <c r="C36" s="18">
        <v>1272755</v>
      </c>
      <c r="D36" s="20">
        <v>818124</v>
      </c>
      <c r="E36" s="5">
        <f t="shared" si="2"/>
        <v>-454631</v>
      </c>
      <c r="F36" s="5">
        <f t="shared" si="1"/>
        <v>64.27977104784503</v>
      </c>
    </row>
    <row r="37" spans="1:6" ht="15.75" outlineLevel="1">
      <c r="A37" s="4" t="s">
        <v>58</v>
      </c>
      <c r="B37" s="3" t="s">
        <v>57</v>
      </c>
      <c r="C37" s="18">
        <v>14840717.79</v>
      </c>
      <c r="D37" s="20">
        <v>15967717.11</v>
      </c>
      <c r="E37" s="5">
        <f t="shared" si="2"/>
        <v>1126999.3200000003</v>
      </c>
      <c r="F37" s="5">
        <f t="shared" si="1"/>
        <v>107.59396773085597</v>
      </c>
    </row>
    <row r="38" spans="1:6" ht="31.5" outlineLevel="1">
      <c r="A38" s="4" t="s">
        <v>60</v>
      </c>
      <c r="B38" s="3" t="s">
        <v>59</v>
      </c>
      <c r="C38" s="18">
        <v>50007486.89</v>
      </c>
      <c r="D38" s="20">
        <v>75614762.83</v>
      </c>
      <c r="E38" s="5">
        <f t="shared" si="2"/>
        <v>25607275.939999998</v>
      </c>
      <c r="F38" s="5">
        <f t="shared" si="1"/>
        <v>151.20688427380398</v>
      </c>
    </row>
    <row r="39" spans="1:6" ht="31.5">
      <c r="A39" s="16" t="s">
        <v>62</v>
      </c>
      <c r="B39" s="17" t="s">
        <v>61</v>
      </c>
      <c r="C39" s="15">
        <f>C40</f>
        <v>112689862.63</v>
      </c>
      <c r="D39" s="15">
        <f>D40</f>
        <v>117328482.38</v>
      </c>
      <c r="E39" s="15">
        <f t="shared" si="2"/>
        <v>4638619.75</v>
      </c>
      <c r="F39" s="15">
        <f t="shared" si="1"/>
        <v>104.11627065801845</v>
      </c>
    </row>
    <row r="40" spans="1:6" ht="15.75" outlineLevel="1">
      <c r="A40" s="4" t="s">
        <v>64</v>
      </c>
      <c r="B40" s="3" t="s">
        <v>63</v>
      </c>
      <c r="C40" s="18">
        <v>112689862.63</v>
      </c>
      <c r="D40" s="20">
        <v>117328482.38</v>
      </c>
      <c r="E40" s="5">
        <f t="shared" si="2"/>
        <v>4638619.75</v>
      </c>
      <c r="F40" s="5">
        <f t="shared" si="1"/>
        <v>104.11627065801845</v>
      </c>
    </row>
    <row r="41" spans="1:6" ht="15.75">
      <c r="A41" s="16" t="s">
        <v>66</v>
      </c>
      <c r="B41" s="17" t="s">
        <v>65</v>
      </c>
      <c r="C41" s="15">
        <f>C42+C43+C44+C45</f>
        <v>33021668.520000003</v>
      </c>
      <c r="D41" s="15">
        <f>D42+D43+D44+D45</f>
        <v>35611346.8</v>
      </c>
      <c r="E41" s="15">
        <f>E42+E43+E44+E45</f>
        <v>2589678.2799999993</v>
      </c>
      <c r="F41" s="15">
        <f t="shared" si="1"/>
        <v>107.8423604744004</v>
      </c>
    </row>
    <row r="42" spans="1:6" ht="15.75" outlineLevel="1">
      <c r="A42" s="4" t="s">
        <v>68</v>
      </c>
      <c r="B42" s="3" t="s">
        <v>67</v>
      </c>
      <c r="C42" s="18">
        <v>4701923.62</v>
      </c>
      <c r="D42" s="20">
        <v>4913843.34</v>
      </c>
      <c r="E42" s="5">
        <f aca="true" t="shared" si="3" ref="E42:E52">D42-C42</f>
        <v>211919.71999999974</v>
      </c>
      <c r="F42" s="5">
        <f t="shared" si="1"/>
        <v>104.50708554895665</v>
      </c>
    </row>
    <row r="43" spans="1:6" ht="31.5" outlineLevel="1">
      <c r="A43" s="4" t="s">
        <v>70</v>
      </c>
      <c r="B43" s="3" t="s">
        <v>69</v>
      </c>
      <c r="C43" s="18">
        <v>1556049.47</v>
      </c>
      <c r="D43" s="20">
        <v>1514130.79</v>
      </c>
      <c r="E43" s="5">
        <f t="shared" si="3"/>
        <v>-41918.679999999935</v>
      </c>
      <c r="F43" s="5">
        <f t="shared" si="1"/>
        <v>97.30608307716592</v>
      </c>
    </row>
    <row r="44" spans="1:6" ht="15.75" outlineLevel="1">
      <c r="A44" s="4" t="s">
        <v>72</v>
      </c>
      <c r="B44" s="3" t="s">
        <v>71</v>
      </c>
      <c r="C44" s="18">
        <v>23348824.26</v>
      </c>
      <c r="D44" s="20">
        <v>24355425.89</v>
      </c>
      <c r="E44" s="5">
        <f t="shared" si="3"/>
        <v>1006601.629999999</v>
      </c>
      <c r="F44" s="5">
        <f t="shared" si="1"/>
        <v>104.31114483021082</v>
      </c>
    </row>
    <row r="45" spans="1:6" ht="31.5" outlineLevel="1">
      <c r="A45" s="19" t="s">
        <v>96</v>
      </c>
      <c r="B45" s="3" t="s">
        <v>97</v>
      </c>
      <c r="C45" s="18">
        <v>3414871.17</v>
      </c>
      <c r="D45" s="20">
        <v>4827946.78</v>
      </c>
      <c r="E45" s="5">
        <f t="shared" si="3"/>
        <v>1413075.6100000003</v>
      </c>
      <c r="F45" s="5">
        <f t="shared" si="1"/>
        <v>141.38005622039324</v>
      </c>
    </row>
    <row r="46" spans="1:6" ht="31.5">
      <c r="A46" s="16" t="s">
        <v>74</v>
      </c>
      <c r="B46" s="17" t="s">
        <v>73</v>
      </c>
      <c r="C46" s="15">
        <f>C47</f>
        <v>338560.4</v>
      </c>
      <c r="D46" s="15">
        <f>D47</f>
        <v>563641.96</v>
      </c>
      <c r="E46" s="15">
        <f t="shared" si="3"/>
        <v>225081.55999999994</v>
      </c>
      <c r="F46" s="15">
        <f t="shared" si="1"/>
        <v>166.4819512264281</v>
      </c>
    </row>
    <row r="47" spans="1:6" ht="31.5" outlineLevel="1">
      <c r="A47" s="4" t="s">
        <v>76</v>
      </c>
      <c r="B47" s="3" t="s">
        <v>75</v>
      </c>
      <c r="C47" s="18">
        <v>338560.4</v>
      </c>
      <c r="D47" s="18">
        <v>563641.96</v>
      </c>
      <c r="E47" s="5">
        <f t="shared" si="3"/>
        <v>225081.55999999994</v>
      </c>
      <c r="F47" s="5">
        <f t="shared" si="1"/>
        <v>166.4819512264281</v>
      </c>
    </row>
    <row r="48" spans="1:6" ht="15.75">
      <c r="A48" s="16" t="s">
        <v>78</v>
      </c>
      <c r="B48" s="17" t="s">
        <v>77</v>
      </c>
      <c r="C48" s="15">
        <f>C49</f>
        <v>2314825.8</v>
      </c>
      <c r="D48" s="15">
        <f>D49</f>
        <v>2264751.17</v>
      </c>
      <c r="E48" s="15">
        <f t="shared" si="3"/>
        <v>-50074.62999999989</v>
      </c>
      <c r="F48" s="15">
        <f t="shared" si="1"/>
        <v>97.83678624974718</v>
      </c>
    </row>
    <row r="49" spans="1:6" ht="31.5" outlineLevel="1">
      <c r="A49" s="4" t="s">
        <v>80</v>
      </c>
      <c r="B49" s="3" t="s">
        <v>79</v>
      </c>
      <c r="C49" s="18">
        <v>2314825.8</v>
      </c>
      <c r="D49" s="18">
        <v>2264751.17</v>
      </c>
      <c r="E49" s="5">
        <f t="shared" si="3"/>
        <v>-50074.62999999989</v>
      </c>
      <c r="F49" s="5">
        <f t="shared" si="1"/>
        <v>97.83678624974718</v>
      </c>
    </row>
    <row r="50" spans="1:6" ht="47.25">
      <c r="A50" s="16" t="s">
        <v>82</v>
      </c>
      <c r="B50" s="17" t="s">
        <v>81</v>
      </c>
      <c r="C50" s="15">
        <f>C51</f>
        <v>10650775.24</v>
      </c>
      <c r="D50" s="15">
        <f>D51</f>
        <v>10061914.03</v>
      </c>
      <c r="E50" s="15">
        <f t="shared" si="3"/>
        <v>-588861.2100000009</v>
      </c>
      <c r="F50" s="15">
        <f t="shared" si="1"/>
        <v>94.47118921645745</v>
      </c>
    </row>
    <row r="51" spans="1:6" ht="47.25" outlineLevel="1">
      <c r="A51" s="4" t="s">
        <v>84</v>
      </c>
      <c r="B51" s="3" t="s">
        <v>83</v>
      </c>
      <c r="C51" s="18">
        <v>10650775.24</v>
      </c>
      <c r="D51" s="18">
        <v>10061914.03</v>
      </c>
      <c r="E51" s="5">
        <f t="shared" si="3"/>
        <v>-588861.2100000009</v>
      </c>
      <c r="F51" s="5">
        <f t="shared" si="1"/>
        <v>94.47118921645745</v>
      </c>
    </row>
    <row r="52" spans="1:6" s="9" customFormat="1" ht="26.25" customHeight="1">
      <c r="A52" s="12"/>
      <c r="B52" s="13" t="s">
        <v>85</v>
      </c>
      <c r="C52" s="14">
        <f>C50+C48+C46+C41+C39+C32+C30+C25+C19+C14+C6</f>
        <v>1407296778.36</v>
      </c>
      <c r="D52" s="14">
        <f>D50+D48+D46+D41+D39+D32+D30+D25+D19+D14+D6</f>
        <v>1574111041</v>
      </c>
      <c r="E52" s="15">
        <f t="shared" si="3"/>
        <v>166814262.6400001</v>
      </c>
      <c r="F52" s="15">
        <f t="shared" si="1"/>
        <v>111.85352408995051</v>
      </c>
    </row>
    <row r="53" spans="1:6" ht="12.75" customHeight="1">
      <c r="A53" s="1"/>
      <c r="B53" s="1"/>
      <c r="C53" s="1"/>
      <c r="D53" s="1"/>
      <c r="E53" s="1"/>
      <c r="F53" s="1"/>
    </row>
    <row r="54" spans="3:4" s="6" customFormat="1" ht="15.75" customHeight="1">
      <c r="C54" s="11"/>
      <c r="D54" s="11"/>
    </row>
    <row r="55" s="6" customFormat="1" ht="15.75" customHeight="1"/>
    <row r="56" s="6" customFormat="1" ht="15.75" customHeight="1">
      <c r="D56" s="11"/>
    </row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6" customFormat="1" ht="15.75" customHeight="1"/>
    <row r="66" s="6" customFormat="1" ht="15.75" customHeight="1"/>
  </sheetData>
  <sheetProtection/>
  <mergeCells count="2">
    <mergeCell ref="A2:F2"/>
    <mergeCell ref="A3:F3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VereskunovaNV</cp:lastModifiedBy>
  <cp:lastPrinted>2018-04-23T09:23:05Z</cp:lastPrinted>
  <dcterms:created xsi:type="dcterms:W3CDTF">2018-04-23T09:16:16Z</dcterms:created>
  <dcterms:modified xsi:type="dcterms:W3CDTF">2021-07-15T11:23:09Z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