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сентябрь 2023" sheetId="1" r:id="rId1"/>
  </sheets>
  <definedNames>
    <definedName name="_xlnm.Print_Titles" localSheetId="0">'анализ январь-сентябрь 2023'!$6:$7</definedName>
    <definedName name="_xlnm.Print_Area" localSheetId="0">'анализ январь-сентябрь 2023'!$A$1:$F$127</definedName>
  </definedNames>
  <calcPr fullCalcOnLoad="1"/>
</workbook>
</file>

<file path=xl/sharedStrings.xml><?xml version="1.0" encoding="utf-8"?>
<sst xmlns="http://schemas.openxmlformats.org/spreadsheetml/2006/main" count="379" uniqueCount="363">
  <si>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</si>
  <si>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</si>
  <si>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</si>
  <si>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</si>
  <si>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</si>
  <si>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</si>
  <si>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</si>
  <si>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</si>
  <si>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</si>
  <si>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</si>
  <si>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</si>
  <si>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</si>
  <si>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</si>
  <si>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</si>
  <si>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</si>
  <si>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</si>
  <si>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</si>
  <si>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</si>
  <si>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</si>
  <si>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</si>
  <si>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</si>
  <si>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</si>
  <si>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</si>
  <si>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</si>
  <si>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</si>
  <si>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</si>
  <si>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</si>
  <si>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</si>
  <si>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</si>
  <si>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</si>
  <si>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</si>
  <si>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</si>
  <si>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</si>
  <si>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</si>
  <si>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</si>
  <si>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</si>
  <si>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</si>
  <si>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</si>
  <si>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</si>
  <si>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</si>
  <si>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</si>
  <si>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</si>
  <si>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</si>
  <si>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</si>
  <si>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</si>
  <si>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</si>
  <si>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</si>
  <si>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</si>
  <si>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</si>
  <si>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</si>
  <si>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</si>
  <si>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</si>
  <si>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</si>
  <si>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</si>
  <si>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</si>
  <si>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</si>
  <si>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</si>
  <si>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</si>
  <si>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</si>
  <si>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</si>
  <si>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</si>
  <si>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</si>
  <si>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</si>
  <si>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</si>
  <si>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</si>
  <si>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</si>
  <si>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</si>
  <si>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</si>
  <si>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</si>
  <si>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</si>
  <si>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</si>
  <si>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</si>
  <si>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</si>
  <si>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</si>
  <si>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</si>
  <si>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</si>
  <si>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</si>
  <si>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</si>
  <si>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</si>
  <si>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</si>
  <si>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</si>
  <si>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</si>
  <si>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</si>
  <si>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</si>
  <si>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</si>
  <si>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</si>
  <si>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</si>
  <si>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</si>
  <si>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</si>
  <si>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</si>
  <si>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</si>
  <si>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</si>
  <si>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</si>
  <si>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</si>
  <si>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</si>
  <si>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</si>
  <si>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</si>
  <si>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</si>
  <si>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</si>
  <si>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</si>
  <si>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</si>
  <si>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</si>
  <si>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</si>
  <si>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</si>
  <si>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</si>
  <si>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</si>
  <si>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</si>
  <si>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</si>
  <si>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</si>
  <si>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</si>
  <si>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</si>
  <si>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</si>
  <si>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</si>
  <si>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</si>
  <si>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</si>
  <si>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</si>
  <si>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</si>
  <si>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</si>
  <si>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</si>
  <si>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</si>
  <si>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</si>
  <si>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</si>
  <si>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</si>
  <si>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</si>
  <si>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</si>
  <si>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</si>
  <si>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</si>
  <si>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</si>
  <si>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</si>
  <si>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</si>
  <si>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</si>
  <si>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</si>
  <si>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</si>
  <si>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</si>
  <si>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</si>
  <si>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</si>
  <si>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</si>
  <si>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</si>
  <si>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</si>
  <si>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</si>
  <si>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</si>
  <si>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</si>
  <si>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</si>
  <si>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</si>
  <si>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</si>
  <si>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</si>
  <si>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</si>
  <si>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</si>
  <si>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</si>
  <si>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</si>
  <si>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</si>
  <si>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</si>
  <si>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</si>
  <si>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</si>
  <si>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</si>
  <si>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</si>
  <si>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</si>
  <si>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</si>
  <si>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</si>
  <si>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</si>
  <si>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</si>
  <si>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</si>
  <si>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</si>
  <si>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</si>
  <si>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</si>
  <si>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</si>
  <si>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</si>
  <si>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</si>
  <si>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</si>
  <si>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</si>
  <si>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</si>
  <si>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</si>
  <si>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</si>
  <si>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</si>
  <si>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</si>
  <si>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</si>
  <si>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</si>
  <si>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</si>
  <si>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</si>
  <si>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</si>
  <si>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</si>
  <si>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</si>
  <si>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</si>
  <si>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</si>
  <si>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</si>
  <si>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</si>
  <si>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</si>
  <si>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</si>
  <si>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</si>
  <si>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</si>
  <si>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</si>
  <si>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</si>
  <si>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</si>
  <si>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</si>
  <si>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</si>
  <si>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</si>
  <si>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</si>
  <si>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</si>
  <si>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</si>
  <si>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</si>
  <si>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</si>
  <si>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</si>
  <si>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</si>
  <si>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</si>
  <si>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</si>
  <si>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</si>
  <si>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</si>
  <si>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</si>
  <si>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</si>
  <si>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</si>
  <si>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</si>
  <si>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</si>
  <si>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</si>
  <si>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</si>
  <si>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</si>
  <si>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</si>
  <si>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</si>
  <si>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</si>
  <si>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</si>
  <si>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</si>
  <si>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</si>
  <si>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</si>
  <si>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</si>
  <si>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</si>
  <si>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</si>
  <si>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</si>
  <si>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</si>
  <si>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</si>
  <si>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</si>
  <si>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</si>
  <si>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</si>
  <si>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</si>
  <si>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</si>
  <si>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</si>
  <si>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</si>
  <si>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</si>
  <si>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</si>
  <si>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</si>
  <si>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</si>
  <si>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</si>
  <si>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</si>
  <si>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</si>
  <si>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</si>
  <si>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</si>
  <si>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</si>
  <si>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</si>
  <si>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</si>
  <si>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</si>
  <si>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</si>
  <si>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</si>
  <si>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</si>
  <si>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</si>
  <si>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</si>
  <si>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</si>
  <si>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</si>
  <si>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</si>
  <si>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</si>
  <si>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</si>
  <si>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</si>
  <si>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</si>
  <si>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</si>
  <si>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</si>
  <si>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</si>
  <si>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</si>
  <si>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</si>
  <si>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</si>
  <si>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</si>
  <si>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</si>
  <si>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</si>
  <si>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</si>
  <si>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</si>
  <si>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</si>
  <si>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</si>
  <si>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</si>
  <si>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</si>
  <si>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</si>
  <si>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</si>
  <si>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</si>
  <si>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</si>
  <si>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</si>
  <si>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</si>
  <si>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</si>
  <si>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</si>
  <si>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</si>
  <si>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</si>
  <si>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</si>
  <si>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</si>
  <si>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</si>
  <si>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</si>
  <si>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</si>
  <si>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</si>
  <si>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</si>
  <si>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</si>
  <si>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</si>
  <si>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</si>
  <si>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</si>
  <si>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</si>
  <si>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</si>
  <si>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</si>
  <si>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</si>
  <si>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</si>
  <si>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</si>
  <si>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</si>
  <si>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</si>
  <si>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</si>
  <si>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</si>
  <si>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</si>
  <si>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</si>
  <si>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</si>
  <si>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</si>
  <si>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</si>
  <si>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</si>
  <si>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</si>
  <si>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</si>
  <si>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</si>
  <si>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</si>
  <si>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</si>
  <si>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</si>
  <si>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</si>
  <si>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</si>
  <si>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000 1 16 01080 01 0000 140</t>
  </si>
  <si>
    <t>000 1 16 01083 01 0000 140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</si>
  <si>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</si>
  <si>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</si>
  <si>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</si>
  <si>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</si>
  <si>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</si>
  <si>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</si>
  <si>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</si>
  <si>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</si>
  <si>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</si>
  <si>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000 2 02 25590 04 0000 150</t>
  </si>
  <si>
    <t>000 2 02 25590 00 0000 150</t>
  </si>
  <si>
    <t>Субсидии бюджетам городских округов на техническое оснащение региональных и муниципальных музеев</t>
  </si>
  <si>
    <t>Субсидии бюджетам на техническое оснащение региональных и муниципальных музеев</t>
  </si>
  <si>
    <t>000 2 02 45179 00 0000 150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</si>
  <si>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</si>
  <si>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</si>
  <si>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</si>
  <si>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Отклонение от плана                                                                          (стр.3-стр.4)</t>
  </si>
  <si>
    <t>000 1 16 01090 01 0000 140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</si>
  <si>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</si>
  <si>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</si>
  <si>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</si>
  <si>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</si>
  <si>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</si>
  <si>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</si>
  <si>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</si>
  <si>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</si>
  <si>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</si>
  <si>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</si>
  <si>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</si>
  <si>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</si>
  <si>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</si>
  <si>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000 2 02 25171 04 0000 150</t>
  </si>
  <si>
    <t>000 2 02 25171 00 0000 150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</si>
  <si>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</si>
  <si>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</si>
  <si>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Утверждено решением Совета депутатов от 20.06.2023 г. № 52</t>
  </si>
  <si>
    <t>Анализ поступления доходов местного бюджета ЗАТО Александровск по состоянию на 01.10.2023 г.</t>
  </si>
  <si>
    <t>Исполнение по состоянию на 01.10.2023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</si>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</sst>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4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89"/>
      <c r="C1" s="89"/>
      <c r="D1" s="4"/>
      <c r="E1" s="4"/>
      <c r="F1" s="4"/>
    </row>
    <row r="2" spans="2:6" ht="7.5" customHeight="1">
      <c r="B2" s="89"/>
      <c r="C2" s="89"/>
      <c r="D2" s="4"/>
      <c r="E2" s="4"/>
      <c r="F2" s="4"/>
    </row>
    <row r="3" spans="2:6" ht="12.75" hidden="1">
      <c r="B3" s="89"/>
      <c r="C3" s="89"/>
      <c r="D3" s="4"/>
      <c r="E3" s="4"/>
      <c r="F3" s="4"/>
    </row>
    <row r="4" spans="1:6" ht="32.25" customHeight="1">
      <c r="A4" s="90" t="s">
        <v>359</v>
      </c>
      <c r="B4" s="90"/>
      <c r="C4" s="90"/>
      <c r="D4" s="90"/>
      <c r="E4" s="90"/>
      <c r="F4" s="90"/>
    </row>
    <row r="5" spans="2:6" ht="12.75">
      <c r="B5" s="3"/>
      <c r="D5" s="12"/>
      <c r="E5" s="12"/>
      <c r="F5" s="12"/>
    </row>
    <row r="6" spans="1:9" ht="12" customHeight="1">
      <c r="A6" s="88"/>
      <c r="B6" s="88"/>
      <c r="C6" s="88"/>
      <c r="D6" s="88"/>
      <c r="E6" s="88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85</v>
      </c>
      <c r="B8" s="8" t="s">
        <v>86</v>
      </c>
      <c r="C8" s="1" t="s">
        <v>358</v>
      </c>
      <c r="D8" s="1" t="s">
        <v>360</v>
      </c>
      <c r="E8" s="1" t="s">
        <v>339</v>
      </c>
      <c r="F8" s="1" t="s">
        <v>152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C11+C55</f>
        <v>1004406856.0500001</v>
      </c>
      <c r="D10" s="36">
        <f>D11+D55</f>
        <v>705515043.9699999</v>
      </c>
      <c r="E10" s="36">
        <f>C10-D10</f>
        <v>298891812.08000016</v>
      </c>
      <c r="F10" s="57">
        <f>D10/C10</f>
        <v>0.7024195819854886</v>
      </c>
      <c r="H10" s="4"/>
    </row>
    <row r="11" spans="1:6" ht="13.5">
      <c r="A11" s="29"/>
      <c r="B11" s="30" t="s">
        <v>89</v>
      </c>
      <c r="C11" s="31">
        <f>C13+C28+C42+C50+C22</f>
        <v>897716609.5500001</v>
      </c>
      <c r="D11" s="31">
        <f>D13+D28+D42+D50+D22</f>
        <v>629873462.4799999</v>
      </c>
      <c r="E11" s="31">
        <f>C11-D11</f>
        <v>267843147.07000017</v>
      </c>
      <c r="F11" s="58">
        <f>D11/C11</f>
        <v>0.7016395327649532</v>
      </c>
    </row>
    <row r="12" spans="1:6" ht="12.75">
      <c r="A12" s="10"/>
      <c r="B12" s="13" t="s">
        <v>90</v>
      </c>
      <c r="C12" s="11"/>
      <c r="D12" s="11"/>
      <c r="E12" s="11"/>
      <c r="F12" s="59"/>
    </row>
    <row r="13" spans="1:6" ht="12.75">
      <c r="A13" s="43" t="s">
        <v>91</v>
      </c>
      <c r="B13" s="44" t="s">
        <v>92</v>
      </c>
      <c r="C13" s="45">
        <f>C14</f>
        <v>826690150.88</v>
      </c>
      <c r="D13" s="45">
        <f>D14</f>
        <v>583578140.76</v>
      </c>
      <c r="E13" s="45">
        <f aca="true" t="shared" si="0" ref="E13:E30">C13-D13</f>
        <v>243112010.12</v>
      </c>
      <c r="F13" s="60">
        <f aca="true" t="shared" si="1" ref="F13:F26">D13/C13</f>
        <v>0.7059212452679995</v>
      </c>
    </row>
    <row r="14" spans="1:6" ht="12.75">
      <c r="A14" s="14" t="s">
        <v>93</v>
      </c>
      <c r="B14" s="15" t="s">
        <v>94</v>
      </c>
      <c r="C14" s="16">
        <f>C15+C16+C17+C18+C19+C20+C21</f>
        <v>826690150.88</v>
      </c>
      <c r="D14" s="16">
        <f>D15+D16+D17+D18+D19+D20+D21</f>
        <v>583578140.76</v>
      </c>
      <c r="E14" s="16">
        <f t="shared" si="0"/>
        <v>243112010.12</v>
      </c>
      <c r="F14" s="61">
        <f t="shared" si="1"/>
        <v>0.7059212452679995</v>
      </c>
    </row>
    <row r="15" spans="1:6" ht="79.5">
      <c r="A15" s="8" t="s">
        <v>28</v>
      </c>
      <c r="B15" s="17" t="s">
        <v>109</v>
      </c>
      <c r="C15" s="33">
        <v>823212041.88</v>
      </c>
      <c r="D15" s="33">
        <v>577168883.91</v>
      </c>
      <c r="E15" s="33">
        <f t="shared" si="0"/>
        <v>246043157.97000003</v>
      </c>
      <c r="F15" s="62">
        <f aca="true" t="shared" si="2" ref="F15:F20">D15/C15</f>
        <v>0.7011181257648976</v>
      </c>
    </row>
    <row r="16" spans="1:6" ht="118.5" customHeight="1">
      <c r="A16" s="8" t="s">
        <v>29</v>
      </c>
      <c r="B16" s="19" t="s">
        <v>30</v>
      </c>
      <c r="C16" s="33">
        <v>635402</v>
      </c>
      <c r="D16" s="33">
        <v>622838.5</v>
      </c>
      <c r="E16" s="33">
        <f t="shared" si="0"/>
        <v>12563.5</v>
      </c>
      <c r="F16" s="62">
        <f t="shared" si="2"/>
        <v>0.9802274780375259</v>
      </c>
    </row>
    <row r="17" spans="1:6" ht="51">
      <c r="A17" s="37" t="s">
        <v>31</v>
      </c>
      <c r="B17" s="38" t="s">
        <v>32</v>
      </c>
      <c r="C17" s="33">
        <v>1584545</v>
      </c>
      <c r="D17" s="33">
        <v>2704275.43</v>
      </c>
      <c r="E17" s="33">
        <f t="shared" si="0"/>
        <v>-1119730.4300000002</v>
      </c>
      <c r="F17" s="62">
        <f t="shared" si="2"/>
        <v>1.7066573874519184</v>
      </c>
    </row>
    <row r="18" spans="1:6" ht="89.25" hidden="1">
      <c r="A18" s="37" t="s">
        <v>300</v>
      </c>
      <c r="B18" s="38" t="s">
        <v>301</v>
      </c>
      <c r="C18" s="33">
        <v>0</v>
      </c>
      <c r="D18" s="33">
        <v>0</v>
      </c>
      <c r="E18" s="33">
        <f t="shared" si="0"/>
        <v>0</v>
      </c>
      <c r="F18" s="62" t="e">
        <f t="shared" si="2"/>
        <v>#DIV/0!</v>
      </c>
    </row>
    <row r="19" spans="1:6" ht="140.25">
      <c r="A19" s="37" t="s">
        <v>302</v>
      </c>
      <c r="B19" s="38" t="s">
        <v>328</v>
      </c>
      <c r="C19" s="33">
        <v>964541</v>
      </c>
      <c r="D19" s="33">
        <v>2151675.33</v>
      </c>
      <c r="E19" s="33">
        <f t="shared" si="0"/>
        <v>-1187134.33</v>
      </c>
      <c r="F19" s="62">
        <f t="shared" si="2"/>
        <v>2.230776431483991</v>
      </c>
    </row>
    <row r="20" spans="1:6" ht="51">
      <c r="A20" s="37" t="s">
        <v>326</v>
      </c>
      <c r="B20" s="38" t="s">
        <v>327</v>
      </c>
      <c r="C20" s="33">
        <v>293621</v>
      </c>
      <c r="D20" s="33">
        <v>606728.87</v>
      </c>
      <c r="E20" s="33">
        <f t="shared" si="0"/>
        <v>-313107.87</v>
      </c>
      <c r="F20" s="62">
        <f t="shared" si="2"/>
        <v>2.0663674260356037</v>
      </c>
    </row>
    <row r="21" spans="1:6" ht="51">
      <c r="A21" s="37" t="s">
        <v>362</v>
      </c>
      <c r="B21" s="38" t="s">
        <v>361</v>
      </c>
      <c r="C21" s="33">
        <v>0</v>
      </c>
      <c r="D21" s="33">
        <v>323738.72</v>
      </c>
      <c r="E21" s="33">
        <f>C21-D21</f>
        <v>-323738.72</v>
      </c>
      <c r="F21" s="62" t="s">
        <v>145</v>
      </c>
    </row>
    <row r="22" spans="1:6" ht="25.5">
      <c r="A22" s="43" t="s">
        <v>33</v>
      </c>
      <c r="B22" s="46" t="s">
        <v>34</v>
      </c>
      <c r="C22" s="45">
        <f>C23</f>
        <v>8760769.73</v>
      </c>
      <c r="D22" s="45">
        <f>D23</f>
        <v>7568878.05</v>
      </c>
      <c r="E22" s="45">
        <f t="shared" si="0"/>
        <v>1191891.6800000006</v>
      </c>
      <c r="F22" s="60">
        <f t="shared" si="1"/>
        <v>0.8639512603648811</v>
      </c>
    </row>
    <row r="23" spans="1:6" ht="38.25">
      <c r="A23" s="14" t="s">
        <v>35</v>
      </c>
      <c r="B23" s="20" t="s">
        <v>36</v>
      </c>
      <c r="C23" s="42">
        <f>C24+C25+C26+C27</f>
        <v>8760769.73</v>
      </c>
      <c r="D23" s="42">
        <f>D24+D25+D26+D27</f>
        <v>7568878.05</v>
      </c>
      <c r="E23" s="16">
        <f t="shared" si="0"/>
        <v>1191891.6800000006</v>
      </c>
      <c r="F23" s="61">
        <f t="shared" si="1"/>
        <v>0.8639512603648811</v>
      </c>
    </row>
    <row r="24" spans="1:8" s="39" customFormat="1" ht="119.25" customHeight="1">
      <c r="A24" s="37" t="s">
        <v>146</v>
      </c>
      <c r="B24" s="38" t="s">
        <v>303</v>
      </c>
      <c r="C24" s="33">
        <v>3919547.56</v>
      </c>
      <c r="D24" s="33">
        <v>3877057.88</v>
      </c>
      <c r="E24" s="33">
        <f t="shared" si="0"/>
        <v>42489.68000000017</v>
      </c>
      <c r="F24" s="62">
        <f t="shared" si="1"/>
        <v>0.9891595447307189</v>
      </c>
      <c r="H24" s="56"/>
    </row>
    <row r="25" spans="1:8" s="39" customFormat="1" ht="134.25" customHeight="1">
      <c r="A25" s="37" t="s">
        <v>147</v>
      </c>
      <c r="B25" s="38" t="s">
        <v>304</v>
      </c>
      <c r="C25" s="33">
        <v>21954.82</v>
      </c>
      <c r="D25" s="33">
        <v>20890.26</v>
      </c>
      <c r="E25" s="33">
        <f t="shared" si="0"/>
        <v>1064.5600000000013</v>
      </c>
      <c r="F25" s="62">
        <f t="shared" si="1"/>
        <v>0.9515113309970202</v>
      </c>
      <c r="H25" s="56"/>
    </row>
    <row r="26" spans="1:11" s="39" customFormat="1" ht="120.75" customHeight="1">
      <c r="A26" s="37" t="s">
        <v>148</v>
      </c>
      <c r="B26" s="38" t="s">
        <v>305</v>
      </c>
      <c r="C26" s="33">
        <v>4819267.35</v>
      </c>
      <c r="D26" s="33">
        <v>4125814.97</v>
      </c>
      <c r="E26" s="33">
        <f t="shared" si="0"/>
        <v>693452.3799999994</v>
      </c>
      <c r="F26" s="62">
        <f t="shared" si="1"/>
        <v>0.8561083397873747</v>
      </c>
      <c r="K26" s="56"/>
    </row>
    <row r="27" spans="1:6" ht="119.25" customHeight="1">
      <c r="A27" s="8" t="s">
        <v>149</v>
      </c>
      <c r="B27" s="19" t="s">
        <v>306</v>
      </c>
      <c r="C27" s="33">
        <v>0</v>
      </c>
      <c r="D27" s="33">
        <v>-454885.06</v>
      </c>
      <c r="E27" s="33">
        <f t="shared" si="0"/>
        <v>454885.06</v>
      </c>
      <c r="F27" s="62" t="e">
        <f>D27/C27</f>
        <v>#DIV/0!</v>
      </c>
    </row>
    <row r="28" spans="1:6" ht="12.75">
      <c r="A28" s="43" t="s">
        <v>95</v>
      </c>
      <c r="B28" s="44" t="s">
        <v>96</v>
      </c>
      <c r="C28" s="45">
        <f>C29+C37+C41</f>
        <v>38642932</v>
      </c>
      <c r="D28" s="45">
        <f>D29+D37+D41</f>
        <v>27267487.830000002</v>
      </c>
      <c r="E28" s="45">
        <f t="shared" si="0"/>
        <v>11375444.169999998</v>
      </c>
      <c r="F28" s="60">
        <f aca="true" t="shared" si="3" ref="F28:F35">D28/C28</f>
        <v>0.7056267839614241</v>
      </c>
    </row>
    <row r="29" spans="1:6" ht="25.5">
      <c r="A29" s="14" t="s">
        <v>97</v>
      </c>
      <c r="B29" s="21" t="s">
        <v>98</v>
      </c>
      <c r="C29" s="42">
        <f>C30+C33+C36</f>
        <v>37360257</v>
      </c>
      <c r="D29" s="42">
        <f>D30+D33+D36</f>
        <v>26749241.290000003</v>
      </c>
      <c r="E29" s="16">
        <f t="shared" si="0"/>
        <v>10611015.709999997</v>
      </c>
      <c r="F29" s="61">
        <f>D29/C29</f>
        <v>0.7159811906540151</v>
      </c>
    </row>
    <row r="30" spans="1:6" ht="38.25">
      <c r="A30" s="8" t="s">
        <v>37</v>
      </c>
      <c r="B30" s="19" t="s">
        <v>38</v>
      </c>
      <c r="C30" s="33">
        <f>C31+C32</f>
        <v>16802407</v>
      </c>
      <c r="D30" s="33">
        <f>D31+D32</f>
        <v>11400333.58</v>
      </c>
      <c r="E30" s="18">
        <f t="shared" si="0"/>
        <v>5402073.42</v>
      </c>
      <c r="F30" s="63">
        <f t="shared" si="3"/>
        <v>0.6784940740930748</v>
      </c>
    </row>
    <row r="31" spans="1:10" ht="38.25">
      <c r="A31" s="8" t="s">
        <v>39</v>
      </c>
      <c r="B31" s="19" t="s">
        <v>38</v>
      </c>
      <c r="C31" s="33">
        <v>16802407</v>
      </c>
      <c r="D31" s="33">
        <v>11400333.58</v>
      </c>
      <c r="E31" s="18">
        <f aca="true" t="shared" si="4" ref="E31:E36">C31-D31</f>
        <v>5402073.42</v>
      </c>
      <c r="F31" s="63">
        <f t="shared" si="3"/>
        <v>0.6784940740930748</v>
      </c>
      <c r="J31" s="4"/>
    </row>
    <row r="32" spans="1:10" ht="51" hidden="1">
      <c r="A32" s="8" t="s">
        <v>110</v>
      </c>
      <c r="B32" s="19" t="s">
        <v>111</v>
      </c>
      <c r="C32" s="33">
        <v>0</v>
      </c>
      <c r="D32" s="33">
        <v>0</v>
      </c>
      <c r="E32" s="18">
        <f t="shared" si="4"/>
        <v>0</v>
      </c>
      <c r="F32" s="63" t="e">
        <f t="shared" si="3"/>
        <v>#DIV/0!</v>
      </c>
      <c r="J32" s="4"/>
    </row>
    <row r="33" spans="1:10" ht="38.25">
      <c r="A33" s="8" t="s">
        <v>40</v>
      </c>
      <c r="B33" s="19" t="s">
        <v>41</v>
      </c>
      <c r="C33" s="33">
        <f>C34+C35</f>
        <v>20557850</v>
      </c>
      <c r="D33" s="33">
        <f>D34+D35</f>
        <v>15344845.34</v>
      </c>
      <c r="E33" s="18">
        <f t="shared" si="4"/>
        <v>5213004.66</v>
      </c>
      <c r="F33" s="63">
        <f t="shared" si="3"/>
        <v>0.7464226726043822</v>
      </c>
      <c r="J33" s="4"/>
    </row>
    <row r="34" spans="1:10" ht="75" customHeight="1">
      <c r="A34" s="8" t="s">
        <v>42</v>
      </c>
      <c r="B34" s="19" t="s">
        <v>307</v>
      </c>
      <c r="C34" s="33">
        <v>20557850</v>
      </c>
      <c r="D34" s="33">
        <v>15344845.34</v>
      </c>
      <c r="E34" s="18">
        <f t="shared" si="4"/>
        <v>5213004.66</v>
      </c>
      <c r="F34" s="63">
        <f t="shared" si="3"/>
        <v>0.7464226726043822</v>
      </c>
      <c r="J34" s="4"/>
    </row>
    <row r="35" spans="1:10" ht="63.75" hidden="1">
      <c r="A35" s="8" t="s">
        <v>113</v>
      </c>
      <c r="B35" s="19" t="s">
        <v>112</v>
      </c>
      <c r="C35" s="33">
        <v>0</v>
      </c>
      <c r="D35" s="33">
        <v>0</v>
      </c>
      <c r="E35" s="18">
        <f t="shared" si="4"/>
        <v>0</v>
      </c>
      <c r="F35" s="63" t="e">
        <f t="shared" si="3"/>
        <v>#DIV/0!</v>
      </c>
      <c r="J35" s="4"/>
    </row>
    <row r="36" spans="1:10" ht="38.25">
      <c r="A36" s="8" t="s">
        <v>43</v>
      </c>
      <c r="B36" s="19" t="s">
        <v>141</v>
      </c>
      <c r="C36" s="33">
        <v>0</v>
      </c>
      <c r="D36" s="33">
        <v>4062.37</v>
      </c>
      <c r="E36" s="18">
        <f t="shared" si="4"/>
        <v>-4062.37</v>
      </c>
      <c r="F36" s="63" t="s">
        <v>145</v>
      </c>
      <c r="J36" s="4"/>
    </row>
    <row r="37" spans="1:10" s="22" customFormat="1" ht="25.5">
      <c r="A37" s="14" t="s">
        <v>99</v>
      </c>
      <c r="B37" s="21" t="s">
        <v>100</v>
      </c>
      <c r="C37" s="42">
        <f>C38+C39</f>
        <v>0</v>
      </c>
      <c r="D37" s="42">
        <f>D38+D39</f>
        <v>-187172.11</v>
      </c>
      <c r="E37" s="16">
        <f>C37-D37</f>
        <v>187172.11</v>
      </c>
      <c r="F37" s="64" t="s">
        <v>145</v>
      </c>
      <c r="H37" s="2"/>
      <c r="J37" s="4"/>
    </row>
    <row r="38" spans="1:10" s="22" customFormat="1" ht="25.5">
      <c r="A38" s="8" t="s">
        <v>44</v>
      </c>
      <c r="B38" s="19" t="s">
        <v>45</v>
      </c>
      <c r="C38" s="33">
        <v>0</v>
      </c>
      <c r="D38" s="33">
        <v>-187172.11</v>
      </c>
      <c r="E38" s="18">
        <f>C38-D38</f>
        <v>187172.11</v>
      </c>
      <c r="F38" s="62" t="s">
        <v>145</v>
      </c>
      <c r="H38" s="2"/>
      <c r="J38" s="4"/>
    </row>
    <row r="39" spans="1:10" s="22" customFormat="1" ht="38.25" hidden="1">
      <c r="A39" s="8" t="s">
        <v>46</v>
      </c>
      <c r="B39" s="19" t="s">
        <v>47</v>
      </c>
      <c r="C39" s="33">
        <v>0</v>
      </c>
      <c r="D39" s="33">
        <v>0</v>
      </c>
      <c r="E39" s="18">
        <f>D39-C39</f>
        <v>0</v>
      </c>
      <c r="F39" s="62" t="e">
        <f aca="true" t="shared" si="5" ref="F39:F49">D39/C39</f>
        <v>#DIV/0!</v>
      </c>
      <c r="H39" s="2"/>
      <c r="J39" s="4"/>
    </row>
    <row r="40" spans="1:10" s="22" customFormat="1" ht="25.5">
      <c r="A40" s="14" t="s">
        <v>48</v>
      </c>
      <c r="B40" s="21" t="s">
        <v>49</v>
      </c>
      <c r="C40" s="42">
        <f>C41</f>
        <v>1282675</v>
      </c>
      <c r="D40" s="42">
        <f>D41</f>
        <v>705418.65</v>
      </c>
      <c r="E40" s="16">
        <f aca="true" t="shared" si="6" ref="E40:E47">C40-D40</f>
        <v>577256.35</v>
      </c>
      <c r="F40" s="61">
        <f t="shared" si="5"/>
        <v>0.5499589919504161</v>
      </c>
      <c r="H40" s="2"/>
      <c r="J40" s="4"/>
    </row>
    <row r="41" spans="1:10" ht="38.25">
      <c r="A41" s="8" t="s">
        <v>101</v>
      </c>
      <c r="B41" s="23" t="s">
        <v>102</v>
      </c>
      <c r="C41" s="33">
        <v>1282675</v>
      </c>
      <c r="D41" s="33">
        <v>705418.65</v>
      </c>
      <c r="E41" s="18">
        <f t="shared" si="6"/>
        <v>577256.35</v>
      </c>
      <c r="F41" s="63">
        <f t="shared" si="5"/>
        <v>0.5499589919504161</v>
      </c>
      <c r="J41" s="4"/>
    </row>
    <row r="42" spans="1:6" ht="12.75">
      <c r="A42" s="43" t="s">
        <v>103</v>
      </c>
      <c r="B42" s="44" t="s">
        <v>104</v>
      </c>
      <c r="C42" s="45">
        <f>C43+C45</f>
        <v>12798152.940000001</v>
      </c>
      <c r="D42" s="45">
        <f>D43+D45</f>
        <v>4466049.529999999</v>
      </c>
      <c r="E42" s="45">
        <f t="shared" si="6"/>
        <v>8332103.410000002</v>
      </c>
      <c r="F42" s="60">
        <f t="shared" si="5"/>
        <v>0.3489604750730537</v>
      </c>
    </row>
    <row r="43" spans="1:6" ht="12.75">
      <c r="A43" s="14" t="s">
        <v>50</v>
      </c>
      <c r="B43" s="21" t="s">
        <v>51</v>
      </c>
      <c r="C43" s="42">
        <f>C44</f>
        <v>6346200</v>
      </c>
      <c r="D43" s="42">
        <f>D44</f>
        <v>1702351.4</v>
      </c>
      <c r="E43" s="42">
        <f t="shared" si="6"/>
        <v>4643848.6</v>
      </c>
      <c r="F43" s="64">
        <f t="shared" si="5"/>
        <v>0.26824736062525606</v>
      </c>
    </row>
    <row r="44" spans="1:6" ht="51">
      <c r="A44" s="8" t="s">
        <v>105</v>
      </c>
      <c r="B44" s="24" t="s">
        <v>106</v>
      </c>
      <c r="C44" s="33">
        <v>6346200</v>
      </c>
      <c r="D44" s="33">
        <v>1702351.4</v>
      </c>
      <c r="E44" s="33">
        <f t="shared" si="6"/>
        <v>4643848.6</v>
      </c>
      <c r="F44" s="62">
        <f>D44/C44</f>
        <v>0.26824736062525606</v>
      </c>
    </row>
    <row r="45" spans="1:6" ht="12.75">
      <c r="A45" s="14" t="s">
        <v>107</v>
      </c>
      <c r="B45" s="21" t="s">
        <v>1</v>
      </c>
      <c r="C45" s="42">
        <f>C46+C48</f>
        <v>6451952.94</v>
      </c>
      <c r="D45" s="42">
        <f>D46+D48</f>
        <v>2763698.13</v>
      </c>
      <c r="E45" s="42">
        <f t="shared" si="6"/>
        <v>3688254.8100000005</v>
      </c>
      <c r="F45" s="61">
        <f t="shared" si="5"/>
        <v>0.428350633630009</v>
      </c>
    </row>
    <row r="46" spans="1:8" ht="12.75">
      <c r="A46" s="37" t="s">
        <v>142</v>
      </c>
      <c r="B46" s="38" t="s">
        <v>124</v>
      </c>
      <c r="C46" s="33">
        <f>C47</f>
        <v>6451952.94</v>
      </c>
      <c r="D46" s="33">
        <f>D47</f>
        <v>2763698.13</v>
      </c>
      <c r="E46" s="33">
        <f t="shared" si="6"/>
        <v>3688254.8100000005</v>
      </c>
      <c r="F46" s="62">
        <f t="shared" si="5"/>
        <v>0.428350633630009</v>
      </c>
      <c r="H46" s="4"/>
    </row>
    <row r="47" spans="1:6" ht="38.25">
      <c r="A47" s="37" t="s">
        <v>125</v>
      </c>
      <c r="B47" s="38" t="s">
        <v>126</v>
      </c>
      <c r="C47" s="33">
        <v>6451952.94</v>
      </c>
      <c r="D47" s="33">
        <v>2763698.13</v>
      </c>
      <c r="E47" s="33">
        <f t="shared" si="6"/>
        <v>3688254.8100000005</v>
      </c>
      <c r="F47" s="62">
        <f t="shared" si="5"/>
        <v>0.428350633630009</v>
      </c>
    </row>
    <row r="48" spans="1:6" ht="12.75" hidden="1">
      <c r="A48" s="37" t="s">
        <v>127</v>
      </c>
      <c r="B48" s="38" t="s">
        <v>128</v>
      </c>
      <c r="C48" s="33">
        <f>C49</f>
        <v>0</v>
      </c>
      <c r="D48" s="33">
        <f>D49</f>
        <v>0</v>
      </c>
      <c r="E48" s="33">
        <f>D48-C48</f>
        <v>0</v>
      </c>
      <c r="F48" s="62" t="e">
        <f t="shared" si="5"/>
        <v>#DIV/0!</v>
      </c>
    </row>
    <row r="49" spans="1:6" ht="38.25" hidden="1">
      <c r="A49" s="37" t="s">
        <v>129</v>
      </c>
      <c r="B49" s="38" t="s">
        <v>130</v>
      </c>
      <c r="C49" s="33">
        <v>0</v>
      </c>
      <c r="D49" s="33">
        <v>0</v>
      </c>
      <c r="E49" s="33">
        <f>D49-C49</f>
        <v>0</v>
      </c>
      <c r="F49" s="62" t="e">
        <f t="shared" si="5"/>
        <v>#DIV/0!</v>
      </c>
    </row>
    <row r="50" spans="1:6" ht="12.75">
      <c r="A50" s="43" t="s">
        <v>2</v>
      </c>
      <c r="B50" s="44" t="s">
        <v>3</v>
      </c>
      <c r="C50" s="45">
        <f>C51+C53</f>
        <v>10824604</v>
      </c>
      <c r="D50" s="45">
        <f>D51+D53</f>
        <v>6992906.31</v>
      </c>
      <c r="E50" s="45">
        <f aca="true" t="shared" si="7" ref="E50:E91">C50-D50</f>
        <v>3831697.6900000004</v>
      </c>
      <c r="F50" s="60">
        <f aca="true" t="shared" si="8" ref="F50:F58">D50/C50</f>
        <v>0.6460195966522193</v>
      </c>
    </row>
    <row r="51" spans="1:6" ht="38.25">
      <c r="A51" s="14" t="s">
        <v>52</v>
      </c>
      <c r="B51" s="20" t="s">
        <v>53</v>
      </c>
      <c r="C51" s="42">
        <f>C52</f>
        <v>10814604</v>
      </c>
      <c r="D51" s="42">
        <f>D52</f>
        <v>6987906.31</v>
      </c>
      <c r="E51" s="16">
        <f t="shared" si="7"/>
        <v>3826697.6900000004</v>
      </c>
      <c r="F51" s="61">
        <f t="shared" si="8"/>
        <v>0.6461546174043913</v>
      </c>
    </row>
    <row r="52" spans="1:9" ht="51">
      <c r="A52" s="8" t="s">
        <v>54</v>
      </c>
      <c r="B52" s="19" t="s">
        <v>55</v>
      </c>
      <c r="C52" s="33">
        <v>10814604</v>
      </c>
      <c r="D52" s="33">
        <v>6987906.31</v>
      </c>
      <c r="E52" s="18">
        <f t="shared" si="7"/>
        <v>3826697.6900000004</v>
      </c>
      <c r="F52" s="63">
        <f>D52/C52</f>
        <v>0.6461546174043913</v>
      </c>
      <c r="I52" s="4"/>
    </row>
    <row r="53" spans="1:6" ht="38.25">
      <c r="A53" s="14" t="s">
        <v>56</v>
      </c>
      <c r="B53" s="20" t="s">
        <v>57</v>
      </c>
      <c r="C53" s="42">
        <f>C54</f>
        <v>10000</v>
      </c>
      <c r="D53" s="42">
        <f>D54</f>
        <v>5000</v>
      </c>
      <c r="E53" s="16">
        <f t="shared" si="7"/>
        <v>5000</v>
      </c>
      <c r="F53" s="63">
        <f>F54</f>
        <v>0</v>
      </c>
    </row>
    <row r="54" spans="1:6" ht="25.5">
      <c r="A54" s="8" t="s">
        <v>58</v>
      </c>
      <c r="B54" s="19" t="s">
        <v>59</v>
      </c>
      <c r="C54" s="33">
        <v>10000</v>
      </c>
      <c r="D54" s="33">
        <v>5000</v>
      </c>
      <c r="E54" s="18">
        <f t="shared" si="7"/>
        <v>5000</v>
      </c>
      <c r="F54" s="63">
        <v>0</v>
      </c>
    </row>
    <row r="55" spans="1:6" ht="13.5">
      <c r="A55" s="29"/>
      <c r="B55" s="32" t="s">
        <v>4</v>
      </c>
      <c r="C55" s="31">
        <f>C56+C70+C76+C85+C89+C126</f>
        <v>106690246.49999999</v>
      </c>
      <c r="D55" s="31">
        <f>D56+D70+D76+D85+D89+D126</f>
        <v>75641581.49</v>
      </c>
      <c r="E55" s="31">
        <f t="shared" si="7"/>
        <v>31048665.00999999</v>
      </c>
      <c r="F55" s="58">
        <f t="shared" si="8"/>
        <v>0.7089830980004345</v>
      </c>
    </row>
    <row r="56" spans="1:8" ht="38.25">
      <c r="A56" s="47" t="s">
        <v>5</v>
      </c>
      <c r="B56" s="48" t="s">
        <v>6</v>
      </c>
      <c r="C56" s="45">
        <f>C57+C64+C67</f>
        <v>91097443.00999999</v>
      </c>
      <c r="D56" s="45">
        <f>D57+D64+D67</f>
        <v>65981192.06</v>
      </c>
      <c r="E56" s="45">
        <f t="shared" si="7"/>
        <v>25116250.949999988</v>
      </c>
      <c r="F56" s="60">
        <f t="shared" si="8"/>
        <v>0.724292470566458</v>
      </c>
      <c r="H56" s="4"/>
    </row>
    <row r="57" spans="1:6" ht="89.25">
      <c r="A57" s="14" t="s">
        <v>7</v>
      </c>
      <c r="B57" s="25" t="s">
        <v>23</v>
      </c>
      <c r="C57" s="16">
        <f>C58+C60+C62</f>
        <v>16088261.41</v>
      </c>
      <c r="D57" s="16">
        <f>D58+D60+D62</f>
        <v>13152021.09</v>
      </c>
      <c r="E57" s="16">
        <f t="shared" si="7"/>
        <v>2936240.3200000003</v>
      </c>
      <c r="F57" s="61">
        <f t="shared" si="8"/>
        <v>0.8174917571780057</v>
      </c>
    </row>
    <row r="58" spans="1:6" ht="63.75">
      <c r="A58" s="8" t="s">
        <v>60</v>
      </c>
      <c r="B58" s="17" t="s">
        <v>61</v>
      </c>
      <c r="C58" s="33">
        <f>C59</f>
        <v>6293603.64</v>
      </c>
      <c r="D58" s="33">
        <f>D59</f>
        <v>5594238.52</v>
      </c>
      <c r="E58" s="18">
        <f t="shared" si="7"/>
        <v>699365.1200000001</v>
      </c>
      <c r="F58" s="63">
        <f t="shared" si="8"/>
        <v>0.8888768406775613</v>
      </c>
    </row>
    <row r="59" spans="1:6" s="39" customFormat="1" ht="89.25">
      <c r="A59" s="37" t="s">
        <v>8</v>
      </c>
      <c r="B59" s="53" t="s">
        <v>24</v>
      </c>
      <c r="C59" s="33">
        <v>6293603.64</v>
      </c>
      <c r="D59" s="33">
        <v>5594238.52</v>
      </c>
      <c r="E59" s="18">
        <f t="shared" si="7"/>
        <v>699365.1200000001</v>
      </c>
      <c r="F59" s="63">
        <f>D59/C59</f>
        <v>0.8888768406775613</v>
      </c>
    </row>
    <row r="60" spans="1:8" ht="89.25">
      <c r="A60" s="8" t="s">
        <v>62</v>
      </c>
      <c r="B60" s="17" t="s">
        <v>63</v>
      </c>
      <c r="C60" s="33">
        <f>C61</f>
        <v>3352562.44</v>
      </c>
      <c r="D60" s="33">
        <f>D61</f>
        <v>3177677.5</v>
      </c>
      <c r="E60" s="18">
        <f t="shared" si="7"/>
        <v>174884.93999999994</v>
      </c>
      <c r="F60" s="63">
        <f>D60/C60</f>
        <v>0.9478354413587</v>
      </c>
      <c r="H60" s="4"/>
    </row>
    <row r="61" spans="1:10" ht="89.25">
      <c r="A61" s="8" t="s">
        <v>9</v>
      </c>
      <c r="B61" s="26" t="s">
        <v>10</v>
      </c>
      <c r="C61" s="33">
        <v>3352562.44</v>
      </c>
      <c r="D61" s="33">
        <v>3177677.5</v>
      </c>
      <c r="E61" s="18">
        <f t="shared" si="7"/>
        <v>174884.93999999994</v>
      </c>
      <c r="F61" s="63">
        <f>D61/C61</f>
        <v>0.9478354413587</v>
      </c>
      <c r="H61" s="4"/>
      <c r="J61" s="4"/>
    </row>
    <row r="62" spans="1:6" ht="51">
      <c r="A62" s="8" t="s">
        <v>131</v>
      </c>
      <c r="B62" s="19" t="s">
        <v>132</v>
      </c>
      <c r="C62" s="33">
        <f>C63</f>
        <v>6442095.33</v>
      </c>
      <c r="D62" s="33">
        <f>D63</f>
        <v>4380105.07</v>
      </c>
      <c r="E62" s="18">
        <f t="shared" si="7"/>
        <v>2061990.2599999998</v>
      </c>
      <c r="F62" s="63">
        <f>D62/C62</f>
        <v>0.6799193190455317</v>
      </c>
    </row>
    <row r="63" spans="1:10" ht="38.25">
      <c r="A63" s="8" t="s">
        <v>133</v>
      </c>
      <c r="B63" s="19" t="s">
        <v>134</v>
      </c>
      <c r="C63" s="33">
        <v>6442095.33</v>
      </c>
      <c r="D63" s="33">
        <v>4380105.07</v>
      </c>
      <c r="E63" s="18">
        <f t="shared" si="7"/>
        <v>2061990.2599999998</v>
      </c>
      <c r="F63" s="63">
        <f>D63/C63</f>
        <v>0.6799193190455317</v>
      </c>
      <c r="J63" s="4"/>
    </row>
    <row r="64" spans="1:6" ht="25.5">
      <c r="A64" s="14" t="s">
        <v>64</v>
      </c>
      <c r="B64" s="20" t="s">
        <v>65</v>
      </c>
      <c r="C64" s="42">
        <f>C65</f>
        <v>103520</v>
      </c>
      <c r="D64" s="42">
        <f>D65</f>
        <v>0</v>
      </c>
      <c r="E64" s="16">
        <f t="shared" si="7"/>
        <v>103520</v>
      </c>
      <c r="F64" s="61">
        <v>0</v>
      </c>
    </row>
    <row r="65" spans="1:6" ht="51">
      <c r="A65" s="8" t="s">
        <v>66</v>
      </c>
      <c r="B65" s="19" t="s">
        <v>67</v>
      </c>
      <c r="C65" s="33">
        <f>C66</f>
        <v>103520</v>
      </c>
      <c r="D65" s="33">
        <f>D66</f>
        <v>0</v>
      </c>
      <c r="E65" s="18">
        <f t="shared" si="7"/>
        <v>103520</v>
      </c>
      <c r="F65" s="63">
        <v>0</v>
      </c>
    </row>
    <row r="66" spans="1:6" s="39" customFormat="1" ht="63.75">
      <c r="A66" s="37" t="s">
        <v>11</v>
      </c>
      <c r="B66" s="52" t="s">
        <v>12</v>
      </c>
      <c r="C66" s="33">
        <v>103520</v>
      </c>
      <c r="D66" s="33">
        <v>0</v>
      </c>
      <c r="E66" s="18">
        <f t="shared" si="7"/>
        <v>103520</v>
      </c>
      <c r="F66" s="63">
        <v>0</v>
      </c>
    </row>
    <row r="67" spans="1:6" ht="89.25">
      <c r="A67" s="14" t="s">
        <v>68</v>
      </c>
      <c r="B67" s="50" t="s">
        <v>69</v>
      </c>
      <c r="C67" s="42">
        <f>C68</f>
        <v>74905661.6</v>
      </c>
      <c r="D67" s="42">
        <f>D68</f>
        <v>52829170.97</v>
      </c>
      <c r="E67" s="16">
        <f t="shared" si="7"/>
        <v>22076490.629999995</v>
      </c>
      <c r="F67" s="61">
        <f aca="true" t="shared" si="9" ref="F67:F74">D67/C67</f>
        <v>0.7052760744856702</v>
      </c>
    </row>
    <row r="68" spans="1:6" ht="89.25">
      <c r="A68" s="8" t="s">
        <v>70</v>
      </c>
      <c r="B68" s="19" t="s">
        <v>71</v>
      </c>
      <c r="C68" s="33">
        <f>C69</f>
        <v>74905661.6</v>
      </c>
      <c r="D68" s="33">
        <f>D69</f>
        <v>52829170.97</v>
      </c>
      <c r="E68" s="18">
        <f t="shared" si="7"/>
        <v>22076490.629999995</v>
      </c>
      <c r="F68" s="63">
        <f t="shared" si="9"/>
        <v>0.7052760744856702</v>
      </c>
    </row>
    <row r="69" spans="1:9" ht="76.5">
      <c r="A69" s="8" t="s">
        <v>13</v>
      </c>
      <c r="B69" s="27" t="s">
        <v>14</v>
      </c>
      <c r="C69" s="33">
        <v>74905661.6</v>
      </c>
      <c r="D69" s="33">
        <v>52829170.97</v>
      </c>
      <c r="E69" s="18">
        <f t="shared" si="7"/>
        <v>22076490.629999995</v>
      </c>
      <c r="F69" s="63">
        <f t="shared" si="9"/>
        <v>0.7052760744856702</v>
      </c>
      <c r="I69" s="4"/>
    </row>
    <row r="70" spans="1:6" ht="25.5">
      <c r="A70" s="43" t="s">
        <v>15</v>
      </c>
      <c r="B70" s="49" t="s">
        <v>16</v>
      </c>
      <c r="C70" s="45">
        <f>C71</f>
        <v>1717345.13</v>
      </c>
      <c r="D70" s="45">
        <f>D71</f>
        <v>2408313.75</v>
      </c>
      <c r="E70" s="45">
        <f t="shared" si="7"/>
        <v>-690968.6200000001</v>
      </c>
      <c r="F70" s="60">
        <f t="shared" si="9"/>
        <v>1.4023469761142306</v>
      </c>
    </row>
    <row r="71" spans="1:6" ht="25.5">
      <c r="A71" s="41" t="s">
        <v>72</v>
      </c>
      <c r="B71" s="51" t="s">
        <v>73</v>
      </c>
      <c r="C71" s="42">
        <f>C72+C73+C74+C75</f>
        <v>1717345.13</v>
      </c>
      <c r="D71" s="42">
        <f>D72+D73+D74+D75</f>
        <v>2408313.75</v>
      </c>
      <c r="E71" s="42">
        <f t="shared" si="7"/>
        <v>-690968.6200000001</v>
      </c>
      <c r="F71" s="64">
        <f t="shared" si="9"/>
        <v>1.4023469761142306</v>
      </c>
    </row>
    <row r="72" spans="1:6" ht="25.5">
      <c r="A72" s="37" t="s">
        <v>74</v>
      </c>
      <c r="B72" s="38" t="s">
        <v>75</v>
      </c>
      <c r="C72" s="33">
        <v>108597.06</v>
      </c>
      <c r="D72" s="33">
        <v>165201.66</v>
      </c>
      <c r="E72" s="33">
        <f t="shared" si="7"/>
        <v>-56604.600000000006</v>
      </c>
      <c r="F72" s="62">
        <f t="shared" si="9"/>
        <v>1.5212351052597557</v>
      </c>
    </row>
    <row r="73" spans="1:6" ht="25.5">
      <c r="A73" s="37" t="s">
        <v>76</v>
      </c>
      <c r="B73" s="38" t="s">
        <v>77</v>
      </c>
      <c r="C73" s="33">
        <v>1028944.11</v>
      </c>
      <c r="D73" s="33">
        <v>1519787.95</v>
      </c>
      <c r="E73" s="33">
        <f t="shared" si="7"/>
        <v>-490843.83999999997</v>
      </c>
      <c r="F73" s="62">
        <f t="shared" si="9"/>
        <v>1.4770364446714215</v>
      </c>
    </row>
    <row r="74" spans="1:6" ht="15" customHeight="1">
      <c r="A74" s="37" t="s">
        <v>143</v>
      </c>
      <c r="B74" s="38" t="s">
        <v>144</v>
      </c>
      <c r="C74" s="33">
        <v>579803.96</v>
      </c>
      <c r="D74" s="33">
        <v>723324.14</v>
      </c>
      <c r="E74" s="33">
        <f t="shared" si="7"/>
        <v>-143520.18000000005</v>
      </c>
      <c r="F74" s="62">
        <f t="shared" si="9"/>
        <v>1.2475322521081091</v>
      </c>
    </row>
    <row r="75" spans="1:6" ht="25.5" hidden="1">
      <c r="A75" s="37" t="s">
        <v>150</v>
      </c>
      <c r="B75" s="38" t="s">
        <v>151</v>
      </c>
      <c r="C75" s="33">
        <v>0</v>
      </c>
      <c r="D75" s="33">
        <v>0</v>
      </c>
      <c r="E75" s="33">
        <f t="shared" si="7"/>
        <v>0</v>
      </c>
      <c r="F75" s="62" t="s">
        <v>145</v>
      </c>
    </row>
    <row r="76" spans="1:6" ht="25.5">
      <c r="A76" s="43" t="s">
        <v>17</v>
      </c>
      <c r="B76" s="49" t="s">
        <v>18</v>
      </c>
      <c r="C76" s="45">
        <f>C77+C80</f>
        <v>877632.26</v>
      </c>
      <c r="D76" s="45">
        <f>D77+D80</f>
        <v>2554840.8</v>
      </c>
      <c r="E76" s="45">
        <f t="shared" si="7"/>
        <v>-1677208.5399999998</v>
      </c>
      <c r="F76" s="60">
        <f aca="true" t="shared" si="10" ref="F76:F88">D76/C76</f>
        <v>2.91106072149171</v>
      </c>
    </row>
    <row r="77" spans="1:6" s="39" customFormat="1" ht="21" customHeight="1">
      <c r="A77" s="14" t="s">
        <v>135</v>
      </c>
      <c r="B77" s="28" t="s">
        <v>136</v>
      </c>
      <c r="C77" s="42">
        <f>C78</f>
        <v>153350.7</v>
      </c>
      <c r="D77" s="42">
        <f>D78</f>
        <v>21411</v>
      </c>
      <c r="E77" s="16">
        <f t="shared" si="7"/>
        <v>131939.7</v>
      </c>
      <c r="F77" s="61">
        <f t="shared" si="10"/>
        <v>0.13962114290968347</v>
      </c>
    </row>
    <row r="78" spans="1:6" s="39" customFormat="1" ht="21.75" customHeight="1">
      <c r="A78" s="8" t="s">
        <v>138</v>
      </c>
      <c r="B78" s="27" t="s">
        <v>137</v>
      </c>
      <c r="C78" s="33">
        <f>C79</f>
        <v>153350.7</v>
      </c>
      <c r="D78" s="33">
        <f>D79</f>
        <v>21411</v>
      </c>
      <c r="E78" s="18">
        <f t="shared" si="7"/>
        <v>131939.7</v>
      </c>
      <c r="F78" s="63">
        <f t="shared" si="10"/>
        <v>0.13962114290968347</v>
      </c>
    </row>
    <row r="79" spans="1:6" ht="38.25">
      <c r="A79" s="8" t="s">
        <v>139</v>
      </c>
      <c r="B79" s="27" t="s">
        <v>140</v>
      </c>
      <c r="C79" s="33">
        <v>153350.7</v>
      </c>
      <c r="D79" s="33">
        <v>21411</v>
      </c>
      <c r="E79" s="18">
        <f t="shared" si="7"/>
        <v>131939.7</v>
      </c>
      <c r="F79" s="63">
        <f t="shared" si="10"/>
        <v>0.13962114290968347</v>
      </c>
    </row>
    <row r="80" spans="1:6" ht="20.25" customHeight="1">
      <c r="A80" s="14" t="s">
        <v>26</v>
      </c>
      <c r="B80" s="28" t="s">
        <v>25</v>
      </c>
      <c r="C80" s="42">
        <f>C83+C81</f>
        <v>724281.56</v>
      </c>
      <c r="D80" s="42">
        <f>D83+D81</f>
        <v>2533429.8</v>
      </c>
      <c r="E80" s="16">
        <f t="shared" si="7"/>
        <v>-1809148.2399999998</v>
      </c>
      <c r="F80" s="61">
        <f t="shared" si="10"/>
        <v>3.4978521336370894</v>
      </c>
    </row>
    <row r="81" spans="1:6" ht="38.25">
      <c r="A81" s="8" t="s">
        <v>122</v>
      </c>
      <c r="B81" s="27" t="s">
        <v>123</v>
      </c>
      <c r="C81" s="33">
        <f>C82</f>
        <v>154302.44</v>
      </c>
      <c r="D81" s="33">
        <f>D82</f>
        <v>227532.04</v>
      </c>
      <c r="E81" s="18">
        <f t="shared" si="7"/>
        <v>-73229.6</v>
      </c>
      <c r="F81" s="63">
        <f t="shared" si="10"/>
        <v>1.4745848477833532</v>
      </c>
    </row>
    <row r="82" spans="1:6" ht="38.25">
      <c r="A82" s="8" t="s">
        <v>121</v>
      </c>
      <c r="B82" s="27" t="s">
        <v>120</v>
      </c>
      <c r="C82" s="33">
        <v>154302.44</v>
      </c>
      <c r="D82" s="33">
        <v>227532.04</v>
      </c>
      <c r="E82" s="18">
        <f t="shared" si="7"/>
        <v>-73229.6</v>
      </c>
      <c r="F82" s="63">
        <f t="shared" si="10"/>
        <v>1.4745848477833532</v>
      </c>
    </row>
    <row r="83" spans="1:6" ht="25.5">
      <c r="A83" s="8" t="s">
        <v>78</v>
      </c>
      <c r="B83" s="27" t="s">
        <v>79</v>
      </c>
      <c r="C83" s="33">
        <f>C84</f>
        <v>569979.12</v>
      </c>
      <c r="D83" s="33">
        <f>D84</f>
        <v>2305897.76</v>
      </c>
      <c r="E83" s="18">
        <f t="shared" si="7"/>
        <v>-1735918.6399999997</v>
      </c>
      <c r="F83" s="63">
        <f t="shared" si="10"/>
        <v>4.045582862754691</v>
      </c>
    </row>
    <row r="84" spans="1:6" ht="25.5">
      <c r="A84" s="8" t="s">
        <v>27</v>
      </c>
      <c r="B84" s="27" t="s">
        <v>108</v>
      </c>
      <c r="C84" s="33">
        <v>569979.12</v>
      </c>
      <c r="D84" s="33">
        <v>2305897.76</v>
      </c>
      <c r="E84" s="18">
        <f t="shared" si="7"/>
        <v>-1735918.6399999997</v>
      </c>
      <c r="F84" s="63">
        <f t="shared" si="10"/>
        <v>4.045582862754691</v>
      </c>
    </row>
    <row r="85" spans="1:6" ht="25.5">
      <c r="A85" s="43" t="s">
        <v>19</v>
      </c>
      <c r="B85" s="49" t="s">
        <v>20</v>
      </c>
      <c r="C85" s="45">
        <f aca="true" t="shared" si="11" ref="C85:D87">C86</f>
        <v>8161080.41</v>
      </c>
      <c r="D85" s="45">
        <f t="shared" si="11"/>
        <v>3365602.78</v>
      </c>
      <c r="E85" s="45">
        <f t="shared" si="7"/>
        <v>4795477.630000001</v>
      </c>
      <c r="F85" s="60">
        <f t="shared" si="10"/>
        <v>0.41239671843890086</v>
      </c>
    </row>
    <row r="86" spans="1:6" ht="78.75" customHeight="1">
      <c r="A86" s="14" t="s">
        <v>80</v>
      </c>
      <c r="B86" s="20" t="s">
        <v>81</v>
      </c>
      <c r="C86" s="42">
        <f t="shared" si="11"/>
        <v>8161080.41</v>
      </c>
      <c r="D86" s="42">
        <f t="shared" si="11"/>
        <v>3365602.78</v>
      </c>
      <c r="E86" s="42">
        <f t="shared" si="7"/>
        <v>4795477.630000001</v>
      </c>
      <c r="F86" s="61">
        <f t="shared" si="10"/>
        <v>0.41239671843890086</v>
      </c>
    </row>
    <row r="87" spans="1:6" ht="93" customHeight="1">
      <c r="A87" s="8" t="s">
        <v>82</v>
      </c>
      <c r="B87" s="19" t="s">
        <v>83</v>
      </c>
      <c r="C87" s="18">
        <f t="shared" si="11"/>
        <v>8161080.41</v>
      </c>
      <c r="D87" s="18">
        <f t="shared" si="11"/>
        <v>3365602.78</v>
      </c>
      <c r="E87" s="33">
        <f t="shared" si="7"/>
        <v>4795477.630000001</v>
      </c>
      <c r="F87" s="63">
        <f t="shared" si="10"/>
        <v>0.41239671843890086</v>
      </c>
    </row>
    <row r="88" spans="1:6" ht="102">
      <c r="A88" s="8" t="s">
        <v>84</v>
      </c>
      <c r="B88" s="17" t="s">
        <v>0</v>
      </c>
      <c r="C88" s="33">
        <v>8161080.41</v>
      </c>
      <c r="D88" s="33">
        <v>3365602.78</v>
      </c>
      <c r="E88" s="33">
        <f t="shared" si="7"/>
        <v>4795477.630000001</v>
      </c>
      <c r="F88" s="63">
        <f t="shared" si="10"/>
        <v>0.41239671843890086</v>
      </c>
    </row>
    <row r="89" spans="1:6" ht="12.75">
      <c r="A89" s="43" t="s">
        <v>21</v>
      </c>
      <c r="B89" s="49" t="s">
        <v>22</v>
      </c>
      <c r="C89" s="45">
        <f>C90+C120+C122+C118+C116</f>
        <v>4470245.6899999995</v>
      </c>
      <c r="D89" s="45">
        <f>D90+D120+D122+D118+D116</f>
        <v>1235688.8900000001</v>
      </c>
      <c r="E89" s="45">
        <f t="shared" si="7"/>
        <v>3234556.7999999993</v>
      </c>
      <c r="F89" s="60">
        <f>D89/C89</f>
        <v>0.27642527406586465</v>
      </c>
    </row>
    <row r="90" spans="1:6" ht="41.25" customHeight="1">
      <c r="A90" s="14" t="s">
        <v>216</v>
      </c>
      <c r="B90" s="20" t="s">
        <v>308</v>
      </c>
      <c r="C90" s="16">
        <f>C91+C93+C98+C114+C106+C112+C95+C104+C108+C100+C102+C110</f>
        <v>768068</v>
      </c>
      <c r="D90" s="16">
        <f>D91+D93+D98+D114+D106+D112+D95+D104+D108+D100+D102+D110</f>
        <v>725868.44</v>
      </c>
      <c r="E90" s="16">
        <f t="shared" si="7"/>
        <v>42199.560000000056</v>
      </c>
      <c r="F90" s="61">
        <f>D90/C90</f>
        <v>0.9450575209486659</v>
      </c>
    </row>
    <row r="91" spans="1:6" ht="69" customHeight="1">
      <c r="A91" s="8" t="s">
        <v>217</v>
      </c>
      <c r="B91" s="19" t="s">
        <v>309</v>
      </c>
      <c r="C91" s="33">
        <f>C92</f>
        <v>121715</v>
      </c>
      <c r="D91" s="33">
        <f>D92</f>
        <v>951.73</v>
      </c>
      <c r="E91" s="18">
        <f t="shared" si="7"/>
        <v>120763.27</v>
      </c>
      <c r="F91" s="63">
        <f>D91/C91</f>
        <v>0.007819332046173438</v>
      </c>
    </row>
    <row r="92" spans="1:6" ht="92.25" customHeight="1">
      <c r="A92" s="8" t="s">
        <v>218</v>
      </c>
      <c r="B92" s="19" t="s">
        <v>310</v>
      </c>
      <c r="C92" s="33">
        <v>121715</v>
      </c>
      <c r="D92" s="33">
        <v>951.73</v>
      </c>
      <c r="E92" s="18">
        <f aca="true" t="shared" si="12" ref="E92:E115">C92-D92</f>
        <v>120763.27</v>
      </c>
      <c r="F92" s="63">
        <f>D92/C92</f>
        <v>0.007819332046173438</v>
      </c>
    </row>
    <row r="93" spans="1:6" ht="92.25" customHeight="1">
      <c r="A93" s="8" t="s">
        <v>219</v>
      </c>
      <c r="B93" s="19" t="s">
        <v>311</v>
      </c>
      <c r="C93" s="33">
        <f>C94</f>
        <v>43738</v>
      </c>
      <c r="D93" s="33">
        <f>D94</f>
        <v>64686.54</v>
      </c>
      <c r="E93" s="18">
        <f t="shared" si="12"/>
        <v>-20948.54</v>
      </c>
      <c r="F93" s="63">
        <f aca="true" t="shared" si="13" ref="F93:F128">D93/C93</f>
        <v>1.4789551419818008</v>
      </c>
    </row>
    <row r="94" spans="1:6" ht="118.5" customHeight="1">
      <c r="A94" s="8" t="s">
        <v>220</v>
      </c>
      <c r="B94" s="19" t="s">
        <v>312</v>
      </c>
      <c r="C94" s="33">
        <v>43738</v>
      </c>
      <c r="D94" s="33">
        <v>64686.54</v>
      </c>
      <c r="E94" s="18">
        <f t="shared" si="12"/>
        <v>-20948.54</v>
      </c>
      <c r="F94" s="63">
        <f t="shared" si="13"/>
        <v>1.4789551419818008</v>
      </c>
    </row>
    <row r="95" spans="1:6" ht="63.75">
      <c r="A95" s="8" t="s">
        <v>246</v>
      </c>
      <c r="B95" s="19" t="s">
        <v>247</v>
      </c>
      <c r="C95" s="18">
        <f>C96+C97</f>
        <v>52186</v>
      </c>
      <c r="D95" s="18">
        <f>D96+D97</f>
        <v>26831</v>
      </c>
      <c r="E95" s="18">
        <f t="shared" si="12"/>
        <v>25355</v>
      </c>
      <c r="F95" s="63">
        <f t="shared" si="13"/>
        <v>0.5141417238339785</v>
      </c>
    </row>
    <row r="96" spans="1:6" ht="89.25">
      <c r="A96" s="8" t="s">
        <v>248</v>
      </c>
      <c r="B96" s="19" t="s">
        <v>249</v>
      </c>
      <c r="C96" s="33">
        <v>8186</v>
      </c>
      <c r="D96" s="33">
        <v>16831</v>
      </c>
      <c r="E96" s="18">
        <f t="shared" si="12"/>
        <v>-8645</v>
      </c>
      <c r="F96" s="63">
        <f t="shared" si="13"/>
        <v>2.056071341314439</v>
      </c>
    </row>
    <row r="97" spans="1:6" ht="89.25">
      <c r="A97" s="8" t="s">
        <v>329</v>
      </c>
      <c r="B97" s="19" t="s">
        <v>330</v>
      </c>
      <c r="C97" s="33">
        <v>44000</v>
      </c>
      <c r="D97" s="33">
        <v>10000</v>
      </c>
      <c r="E97" s="18">
        <f t="shared" si="12"/>
        <v>34000</v>
      </c>
      <c r="F97" s="63">
        <f t="shared" si="13"/>
        <v>0.22727272727272727</v>
      </c>
    </row>
    <row r="98" spans="1:6" ht="68.25" customHeight="1">
      <c r="A98" s="8" t="s">
        <v>320</v>
      </c>
      <c r="B98" s="19" t="s">
        <v>344</v>
      </c>
      <c r="C98" s="33">
        <f>C99</f>
        <v>28435</v>
      </c>
      <c r="D98" s="33">
        <f>D99</f>
        <v>1036.6</v>
      </c>
      <c r="E98" s="18">
        <f t="shared" si="12"/>
        <v>27398.4</v>
      </c>
      <c r="F98" s="63">
        <f t="shared" si="13"/>
        <v>0.03645507297344821</v>
      </c>
    </row>
    <row r="99" spans="1:6" ht="97.5" customHeight="1">
      <c r="A99" s="8" t="s">
        <v>321</v>
      </c>
      <c r="B99" s="19" t="s">
        <v>345</v>
      </c>
      <c r="C99" s="33">
        <v>28435</v>
      </c>
      <c r="D99" s="33">
        <v>1036.6</v>
      </c>
      <c r="E99" s="18">
        <f t="shared" si="12"/>
        <v>27398.4</v>
      </c>
      <c r="F99" s="63">
        <f t="shared" si="13"/>
        <v>0.03645507297344821</v>
      </c>
    </row>
    <row r="100" spans="1:6" ht="72" customHeight="1">
      <c r="A100" s="8" t="s">
        <v>340</v>
      </c>
      <c r="B100" s="19" t="s">
        <v>343</v>
      </c>
      <c r="C100" s="33">
        <f>C101</f>
        <v>3333</v>
      </c>
      <c r="D100" s="33">
        <f>D101</f>
        <v>0</v>
      </c>
      <c r="E100" s="18">
        <f t="shared" si="12"/>
        <v>3333</v>
      </c>
      <c r="F100" s="63">
        <f>D100/C100</f>
        <v>0</v>
      </c>
    </row>
    <row r="101" spans="1:6" ht="98.25" customHeight="1">
      <c r="A101" s="8" t="s">
        <v>341</v>
      </c>
      <c r="B101" s="19" t="s">
        <v>342</v>
      </c>
      <c r="C101" s="33">
        <v>3333</v>
      </c>
      <c r="D101" s="33">
        <v>0</v>
      </c>
      <c r="E101" s="18">
        <f t="shared" si="12"/>
        <v>3333</v>
      </c>
      <c r="F101" s="63">
        <f>D101/C101</f>
        <v>0</v>
      </c>
    </row>
    <row r="102" spans="1:6" ht="75" customHeight="1">
      <c r="A102" s="8" t="s">
        <v>346</v>
      </c>
      <c r="B102" s="19" t="s">
        <v>348</v>
      </c>
      <c r="C102" s="18">
        <f>C103</f>
        <v>500</v>
      </c>
      <c r="D102" s="18">
        <f>D103</f>
        <v>0</v>
      </c>
      <c r="E102" s="18">
        <f t="shared" si="12"/>
        <v>500</v>
      </c>
      <c r="F102" s="63">
        <f>D102/C102</f>
        <v>0</v>
      </c>
    </row>
    <row r="103" spans="1:6" ht="102" customHeight="1">
      <c r="A103" s="8" t="s">
        <v>347</v>
      </c>
      <c r="B103" s="19" t="s">
        <v>349</v>
      </c>
      <c r="C103" s="33">
        <v>500</v>
      </c>
      <c r="D103" s="33">
        <v>0</v>
      </c>
      <c r="E103" s="18">
        <f t="shared" si="12"/>
        <v>500</v>
      </c>
      <c r="F103" s="63">
        <f>D103/C103</f>
        <v>0</v>
      </c>
    </row>
    <row r="104" spans="1:6" ht="78.75" customHeight="1">
      <c r="A104" s="8" t="s">
        <v>250</v>
      </c>
      <c r="B104" s="19" t="s">
        <v>251</v>
      </c>
      <c r="C104" s="18">
        <f>C105</f>
        <v>47857</v>
      </c>
      <c r="D104" s="18">
        <f>D105</f>
        <v>40000</v>
      </c>
      <c r="E104" s="18">
        <f t="shared" si="12"/>
        <v>7857</v>
      </c>
      <c r="F104" s="63">
        <f t="shared" si="13"/>
        <v>0.8358233905175836</v>
      </c>
    </row>
    <row r="105" spans="1:6" ht="110.25" customHeight="1">
      <c r="A105" s="8" t="s">
        <v>252</v>
      </c>
      <c r="B105" s="19" t="s">
        <v>253</v>
      </c>
      <c r="C105" s="33">
        <v>47857</v>
      </c>
      <c r="D105" s="33">
        <v>40000</v>
      </c>
      <c r="E105" s="18">
        <f t="shared" si="12"/>
        <v>7857</v>
      </c>
      <c r="F105" s="63">
        <f t="shared" si="13"/>
        <v>0.8358233905175836</v>
      </c>
    </row>
    <row r="106" spans="1:6" ht="76.5">
      <c r="A106" s="37" t="s">
        <v>232</v>
      </c>
      <c r="B106" s="38" t="s">
        <v>237</v>
      </c>
      <c r="C106" s="33">
        <f>C107</f>
        <v>3704</v>
      </c>
      <c r="D106" s="33">
        <f>D107</f>
        <v>15190</v>
      </c>
      <c r="E106" s="18">
        <f t="shared" si="12"/>
        <v>-11486</v>
      </c>
      <c r="F106" s="63">
        <f t="shared" si="13"/>
        <v>4.10097192224622</v>
      </c>
    </row>
    <row r="107" spans="1:6" ht="127.5">
      <c r="A107" s="37" t="s">
        <v>233</v>
      </c>
      <c r="B107" s="38" t="s">
        <v>238</v>
      </c>
      <c r="C107" s="33">
        <v>3704</v>
      </c>
      <c r="D107" s="33">
        <v>15190</v>
      </c>
      <c r="E107" s="18">
        <f t="shared" si="12"/>
        <v>-11486</v>
      </c>
      <c r="F107" s="63">
        <f t="shared" si="13"/>
        <v>4.10097192224622</v>
      </c>
    </row>
    <row r="108" spans="1:6" ht="63.75">
      <c r="A108" s="37" t="s">
        <v>260</v>
      </c>
      <c r="B108" s="38" t="s">
        <v>262</v>
      </c>
      <c r="C108" s="33">
        <f>C109</f>
        <v>10775</v>
      </c>
      <c r="D108" s="33">
        <f>D109</f>
        <v>19583.49</v>
      </c>
      <c r="E108" s="18">
        <f t="shared" si="12"/>
        <v>-8808.490000000002</v>
      </c>
      <c r="F108" s="63">
        <f t="shared" si="13"/>
        <v>1.8174932714617171</v>
      </c>
    </row>
    <row r="109" spans="1:6" ht="89.25">
      <c r="A109" s="37" t="s">
        <v>261</v>
      </c>
      <c r="B109" s="38" t="s">
        <v>263</v>
      </c>
      <c r="C109" s="33">
        <v>10775</v>
      </c>
      <c r="D109" s="33">
        <v>19583.49</v>
      </c>
      <c r="E109" s="18">
        <f t="shared" si="12"/>
        <v>-8808.490000000002</v>
      </c>
      <c r="F109" s="63">
        <f t="shared" si="13"/>
        <v>1.8174932714617171</v>
      </c>
    </row>
    <row r="110" spans="1:6" ht="102">
      <c r="A110" s="37" t="s">
        <v>350</v>
      </c>
      <c r="B110" s="38" t="s">
        <v>352</v>
      </c>
      <c r="C110" s="33">
        <f>C111</f>
        <v>1000</v>
      </c>
      <c r="D110" s="33">
        <f>D111</f>
        <v>0</v>
      </c>
      <c r="E110" s="18">
        <f t="shared" si="12"/>
        <v>1000</v>
      </c>
      <c r="F110" s="63">
        <f>D110/C110</f>
        <v>0</v>
      </c>
    </row>
    <row r="111" spans="1:6" ht="127.5">
      <c r="A111" s="37" t="s">
        <v>351</v>
      </c>
      <c r="B111" s="38" t="s">
        <v>353</v>
      </c>
      <c r="C111" s="33">
        <v>1000</v>
      </c>
      <c r="D111" s="33">
        <v>0</v>
      </c>
      <c r="E111" s="18">
        <f t="shared" si="12"/>
        <v>1000</v>
      </c>
      <c r="F111" s="63">
        <f>D111/C111</f>
        <v>0</v>
      </c>
    </row>
    <row r="112" spans="1:6" ht="67.5" customHeight="1">
      <c r="A112" s="37" t="s">
        <v>234</v>
      </c>
      <c r="B112" s="38" t="s">
        <v>239</v>
      </c>
      <c r="C112" s="33">
        <f>C113</f>
        <v>260075</v>
      </c>
      <c r="D112" s="33">
        <f>D113</f>
        <v>18061.82</v>
      </c>
      <c r="E112" s="18">
        <f t="shared" si="12"/>
        <v>242013.18</v>
      </c>
      <c r="F112" s="63">
        <f t="shared" si="13"/>
        <v>0.0694485052388734</v>
      </c>
    </row>
    <row r="113" spans="1:6" ht="89.25">
      <c r="A113" s="37" t="s">
        <v>243</v>
      </c>
      <c r="B113" s="38" t="s">
        <v>240</v>
      </c>
      <c r="C113" s="33">
        <v>260075</v>
      </c>
      <c r="D113" s="33">
        <v>18061.82</v>
      </c>
      <c r="E113" s="18">
        <f t="shared" si="12"/>
        <v>242013.18</v>
      </c>
      <c r="F113" s="63">
        <f t="shared" si="13"/>
        <v>0.0694485052388734</v>
      </c>
    </row>
    <row r="114" spans="1:6" ht="77.25" customHeight="1">
      <c r="A114" s="8" t="s">
        <v>221</v>
      </c>
      <c r="B114" s="19" t="s">
        <v>313</v>
      </c>
      <c r="C114" s="33">
        <f>C115</f>
        <v>194750</v>
      </c>
      <c r="D114" s="33">
        <f>D115</f>
        <v>539527.26</v>
      </c>
      <c r="E114" s="18">
        <f t="shared" si="12"/>
        <v>-344777.26</v>
      </c>
      <c r="F114" s="63">
        <f t="shared" si="13"/>
        <v>2.7703582028241334</v>
      </c>
    </row>
    <row r="115" spans="1:6" ht="104.25" customHeight="1">
      <c r="A115" s="8" t="s">
        <v>222</v>
      </c>
      <c r="B115" s="19" t="s">
        <v>314</v>
      </c>
      <c r="C115" s="33">
        <v>194750</v>
      </c>
      <c r="D115" s="33">
        <v>539527.26</v>
      </c>
      <c r="E115" s="18">
        <f t="shared" si="12"/>
        <v>-344777.26</v>
      </c>
      <c r="F115" s="63">
        <f t="shared" si="13"/>
        <v>2.7703582028241334</v>
      </c>
    </row>
    <row r="116" spans="1:6" ht="51.75" customHeight="1">
      <c r="A116" s="14" t="s">
        <v>264</v>
      </c>
      <c r="B116" s="20" t="s">
        <v>265</v>
      </c>
      <c r="C116" s="42">
        <f>C117</f>
        <v>55000</v>
      </c>
      <c r="D116" s="42">
        <f>D117</f>
        <v>5887.08</v>
      </c>
      <c r="E116" s="16">
        <f aca="true" t="shared" si="14" ref="E116:E124">C116-D116</f>
        <v>49112.92</v>
      </c>
      <c r="F116" s="63">
        <f t="shared" si="13"/>
        <v>0.10703781818181818</v>
      </c>
    </row>
    <row r="117" spans="1:6" ht="60" customHeight="1">
      <c r="A117" s="8" t="s">
        <v>266</v>
      </c>
      <c r="B117" s="19" t="s">
        <v>267</v>
      </c>
      <c r="C117" s="33">
        <v>55000</v>
      </c>
      <c r="D117" s="33">
        <v>5887.08</v>
      </c>
      <c r="E117" s="18">
        <f t="shared" si="14"/>
        <v>49112.92</v>
      </c>
      <c r="F117" s="63">
        <f t="shared" si="13"/>
        <v>0.10703781818181818</v>
      </c>
    </row>
    <row r="118" spans="1:6" ht="63.75">
      <c r="A118" s="41" t="s">
        <v>235</v>
      </c>
      <c r="B118" s="40" t="s">
        <v>241</v>
      </c>
      <c r="C118" s="42">
        <f>C119</f>
        <v>1342722.21</v>
      </c>
      <c r="D118" s="42">
        <f>D119</f>
        <v>64351.23</v>
      </c>
      <c r="E118" s="16">
        <f t="shared" si="14"/>
        <v>1278370.98</v>
      </c>
      <c r="F118" s="63">
        <f t="shared" si="13"/>
        <v>0.04792594441407207</v>
      </c>
    </row>
    <row r="119" spans="1:6" ht="76.5">
      <c r="A119" s="8" t="s">
        <v>236</v>
      </c>
      <c r="B119" s="38" t="s">
        <v>242</v>
      </c>
      <c r="C119" s="33">
        <v>1342722.21</v>
      </c>
      <c r="D119" s="33">
        <v>64351.23</v>
      </c>
      <c r="E119" s="16">
        <f t="shared" si="14"/>
        <v>1278370.98</v>
      </c>
      <c r="F119" s="63">
        <f t="shared" si="13"/>
        <v>0.04792594441407207</v>
      </c>
    </row>
    <row r="120" spans="1:6" ht="93" customHeight="1">
      <c r="A120" s="14" t="s">
        <v>223</v>
      </c>
      <c r="B120" s="20" t="s">
        <v>315</v>
      </c>
      <c r="C120" s="42">
        <f>C121</f>
        <v>1787264.91</v>
      </c>
      <c r="D120" s="42">
        <f>D121</f>
        <v>1118961.21</v>
      </c>
      <c r="E120" s="16">
        <f t="shared" si="14"/>
        <v>668303.7</v>
      </c>
      <c r="F120" s="63">
        <f t="shared" si="13"/>
        <v>0.6260746259489871</v>
      </c>
    </row>
    <row r="121" spans="1:6" ht="81" customHeight="1">
      <c r="A121" s="8" t="s">
        <v>224</v>
      </c>
      <c r="B121" s="19" t="s">
        <v>316</v>
      </c>
      <c r="C121" s="33">
        <v>1787264.91</v>
      </c>
      <c r="D121" s="33">
        <v>1118961.21</v>
      </c>
      <c r="E121" s="18">
        <f t="shared" si="14"/>
        <v>668303.7</v>
      </c>
      <c r="F121" s="63">
        <f t="shared" si="13"/>
        <v>0.6260746259489871</v>
      </c>
    </row>
    <row r="122" spans="1:6" ht="30" customHeight="1">
      <c r="A122" s="14" t="s">
        <v>225</v>
      </c>
      <c r="B122" s="20" t="s">
        <v>317</v>
      </c>
      <c r="C122" s="42">
        <f>C123</f>
        <v>517190.57</v>
      </c>
      <c r="D122" s="42">
        <f>D123</f>
        <v>-679379.07</v>
      </c>
      <c r="E122" s="16">
        <f t="shared" si="14"/>
        <v>1196569.64</v>
      </c>
      <c r="F122" s="63">
        <f t="shared" si="13"/>
        <v>-1.3135952382117098</v>
      </c>
    </row>
    <row r="123" spans="1:6" ht="83.25" customHeight="1">
      <c r="A123" s="8" t="s">
        <v>226</v>
      </c>
      <c r="B123" s="19" t="s">
        <v>318</v>
      </c>
      <c r="C123" s="18">
        <f>C124+C125</f>
        <v>517190.57</v>
      </c>
      <c r="D123" s="18">
        <f>D124+D125</f>
        <v>-679379.07</v>
      </c>
      <c r="E123" s="18">
        <f t="shared" si="14"/>
        <v>1196569.64</v>
      </c>
      <c r="F123" s="63">
        <f t="shared" si="13"/>
        <v>-1.3135952382117098</v>
      </c>
    </row>
    <row r="124" spans="1:6" ht="78" customHeight="1">
      <c r="A124" s="8" t="s">
        <v>227</v>
      </c>
      <c r="B124" s="19" t="s">
        <v>319</v>
      </c>
      <c r="C124" s="33">
        <v>517190.57</v>
      </c>
      <c r="D124" s="33">
        <v>-679379.07</v>
      </c>
      <c r="E124" s="18">
        <f t="shared" si="14"/>
        <v>1196569.64</v>
      </c>
      <c r="F124" s="63">
        <f t="shared" si="13"/>
        <v>-1.3135952382117098</v>
      </c>
    </row>
    <row r="125" spans="1:6" ht="78" customHeight="1" hidden="1">
      <c r="A125" s="8" t="s">
        <v>245</v>
      </c>
      <c r="B125" s="19" t="s">
        <v>244</v>
      </c>
      <c r="C125" s="33"/>
      <c r="D125" s="33">
        <v>0</v>
      </c>
      <c r="E125" s="18">
        <f>D125-C125</f>
        <v>0</v>
      </c>
      <c r="F125" s="63" t="e">
        <f t="shared" si="13"/>
        <v>#DIV/0!</v>
      </c>
    </row>
    <row r="126" spans="1:6" ht="12.75">
      <c r="A126" s="43" t="s">
        <v>114</v>
      </c>
      <c r="B126" s="46" t="s">
        <v>115</v>
      </c>
      <c r="C126" s="45">
        <f>C127+C128</f>
        <v>366500</v>
      </c>
      <c r="D126" s="45">
        <f>D127+D128</f>
        <v>95943.21000000002</v>
      </c>
      <c r="E126" s="45">
        <f aca="true" t="shared" si="15" ref="E126:E139">C126-D126</f>
        <v>270556.79</v>
      </c>
      <c r="F126" s="60" t="s">
        <v>145</v>
      </c>
    </row>
    <row r="127" spans="1:6" ht="25.5">
      <c r="A127" s="8" t="s">
        <v>116</v>
      </c>
      <c r="B127" s="19" t="s">
        <v>117</v>
      </c>
      <c r="C127" s="33">
        <v>0</v>
      </c>
      <c r="D127" s="33">
        <v>-270556.79</v>
      </c>
      <c r="E127" s="18">
        <f t="shared" si="15"/>
        <v>270556.79</v>
      </c>
      <c r="F127" s="63" t="s">
        <v>145</v>
      </c>
    </row>
    <row r="128" spans="1:6" ht="25.5">
      <c r="A128" s="8" t="s">
        <v>118</v>
      </c>
      <c r="B128" s="19" t="s">
        <v>119</v>
      </c>
      <c r="C128" s="18">
        <v>366500</v>
      </c>
      <c r="D128" s="18">
        <v>366500</v>
      </c>
      <c r="E128" s="33">
        <f t="shared" si="15"/>
        <v>0</v>
      </c>
      <c r="F128" s="63">
        <f t="shared" si="13"/>
        <v>1</v>
      </c>
    </row>
    <row r="129" spans="1:6" ht="17.25" customHeight="1">
      <c r="A129" s="34" t="s">
        <v>153</v>
      </c>
      <c r="B129" s="65" t="s">
        <v>154</v>
      </c>
      <c r="C129" s="36">
        <f>C130+C179+C184</f>
        <v>2664386301.44</v>
      </c>
      <c r="D129" s="36">
        <f>D130+D179+D184</f>
        <v>1942041808.2899995</v>
      </c>
      <c r="E129" s="36">
        <f t="shared" si="15"/>
        <v>722344493.1500006</v>
      </c>
      <c r="F129" s="82">
        <f>D129/C129</f>
        <v>0.7288889780135859</v>
      </c>
    </row>
    <row r="130" spans="1:6" ht="25.5">
      <c r="A130" s="29" t="s">
        <v>155</v>
      </c>
      <c r="B130" s="66" t="s">
        <v>156</v>
      </c>
      <c r="C130" s="31">
        <f>C131+C138+C155+C170</f>
        <v>2664386301.44</v>
      </c>
      <c r="D130" s="31">
        <f>D131+D138+D155+D170</f>
        <v>1943537401.0799997</v>
      </c>
      <c r="E130" s="67">
        <f t="shared" si="15"/>
        <v>720848900.3600004</v>
      </c>
      <c r="F130" s="83">
        <f>D130/C130</f>
        <v>0.7294503053215636</v>
      </c>
    </row>
    <row r="131" spans="1:6" ht="42" customHeight="1">
      <c r="A131" s="68" t="s">
        <v>182</v>
      </c>
      <c r="B131" s="69" t="s">
        <v>157</v>
      </c>
      <c r="C131" s="70">
        <f>C132+C137+C134</f>
        <v>870703285</v>
      </c>
      <c r="D131" s="70">
        <f>D132+D137+D134</f>
        <v>668314963.75</v>
      </c>
      <c r="E131" s="70">
        <f t="shared" si="15"/>
        <v>202388321.25</v>
      </c>
      <c r="F131" s="81">
        <f>D131/C131</f>
        <v>0.7675576459436466</v>
      </c>
    </row>
    <row r="132" spans="1:6" s="39" customFormat="1" ht="25.5">
      <c r="A132" s="14" t="s">
        <v>183</v>
      </c>
      <c r="B132" s="40" t="s">
        <v>158</v>
      </c>
      <c r="C132" s="42">
        <f>C133</f>
        <v>198057285</v>
      </c>
      <c r="D132" s="42">
        <f>D133</f>
        <v>148542963.75</v>
      </c>
      <c r="E132" s="42">
        <f t="shared" si="15"/>
        <v>49514321.25</v>
      </c>
      <c r="F132" s="87">
        <f>F133</f>
        <v>0.7727274078787356</v>
      </c>
    </row>
    <row r="133" spans="1:6" s="39" customFormat="1" ht="25.5">
      <c r="A133" s="8" t="s">
        <v>184</v>
      </c>
      <c r="B133" s="38" t="s">
        <v>159</v>
      </c>
      <c r="C133" s="33">
        <v>198057285</v>
      </c>
      <c r="D133" s="33">
        <v>148542963.75</v>
      </c>
      <c r="E133" s="33">
        <f t="shared" si="15"/>
        <v>49514321.25</v>
      </c>
      <c r="F133" s="86">
        <f>F134</f>
        <v>0.7727274078787356</v>
      </c>
    </row>
    <row r="134" spans="1:6" s="39" customFormat="1" ht="25.5" hidden="1">
      <c r="A134" s="14" t="s">
        <v>268</v>
      </c>
      <c r="B134" s="40" t="s">
        <v>269</v>
      </c>
      <c r="C134" s="42">
        <f>C135</f>
        <v>0</v>
      </c>
      <c r="D134" s="42">
        <f>D135</f>
        <v>0</v>
      </c>
      <c r="E134" s="42">
        <f t="shared" si="15"/>
        <v>0</v>
      </c>
      <c r="F134" s="87">
        <f>F135</f>
        <v>0.7727274078787356</v>
      </c>
    </row>
    <row r="135" spans="1:6" s="39" customFormat="1" ht="38.25" hidden="1">
      <c r="A135" s="8" t="s">
        <v>270</v>
      </c>
      <c r="B135" s="38" t="s">
        <v>271</v>
      </c>
      <c r="C135" s="33">
        <v>0</v>
      </c>
      <c r="D135" s="33">
        <v>0</v>
      </c>
      <c r="E135" s="42">
        <f t="shared" si="15"/>
        <v>0</v>
      </c>
      <c r="F135" s="86">
        <f>F136</f>
        <v>0.7727274078787356</v>
      </c>
    </row>
    <row r="136" spans="1:6" s="39" customFormat="1" ht="51">
      <c r="A136" s="14" t="s">
        <v>185</v>
      </c>
      <c r="B136" s="40" t="s">
        <v>160</v>
      </c>
      <c r="C136" s="42">
        <f>C137</f>
        <v>672646000</v>
      </c>
      <c r="D136" s="42">
        <f>D137</f>
        <v>519772000</v>
      </c>
      <c r="E136" s="42">
        <f t="shared" si="15"/>
        <v>152874000</v>
      </c>
      <c r="F136" s="87">
        <f>F137</f>
        <v>0.7727274078787356</v>
      </c>
    </row>
    <row r="137" spans="1:6" s="39" customFormat="1" ht="51">
      <c r="A137" s="8" t="s">
        <v>186</v>
      </c>
      <c r="B137" s="38" t="s">
        <v>161</v>
      </c>
      <c r="C137" s="33">
        <v>672646000</v>
      </c>
      <c r="D137" s="33">
        <v>519772000</v>
      </c>
      <c r="E137" s="33">
        <f t="shared" si="15"/>
        <v>152874000</v>
      </c>
      <c r="F137" s="86">
        <f>D137/C137</f>
        <v>0.7727274078787356</v>
      </c>
    </row>
    <row r="138" spans="1:6" ht="38.25">
      <c r="A138" s="71" t="s">
        <v>187</v>
      </c>
      <c r="B138" s="72" t="s">
        <v>162</v>
      </c>
      <c r="C138" s="73">
        <f>C139+C141+C145+C147+C149+C153+C151+C143</f>
        <v>438795315.62</v>
      </c>
      <c r="D138" s="73">
        <f>D139+D141+D145+D147+D149+D153+D151+D143</f>
        <v>297661434.59</v>
      </c>
      <c r="E138" s="73">
        <f t="shared" si="15"/>
        <v>141133881.03000003</v>
      </c>
      <c r="F138" s="81">
        <f>D138/C138</f>
        <v>0.6783605567197463</v>
      </c>
    </row>
    <row r="139" spans="1:6" s="39" customFormat="1" ht="38.25">
      <c r="A139" s="14" t="s">
        <v>272</v>
      </c>
      <c r="B139" s="40" t="s">
        <v>273</v>
      </c>
      <c r="C139" s="16">
        <f>C140</f>
        <v>6475000</v>
      </c>
      <c r="D139" s="16">
        <f>D140</f>
        <v>6475000</v>
      </c>
      <c r="E139" s="16">
        <f t="shared" si="15"/>
        <v>0</v>
      </c>
      <c r="F139" s="64">
        <f aca="true" t="shared" si="16" ref="F139:F152">D139/C139</f>
        <v>1</v>
      </c>
    </row>
    <row r="140" spans="1:6" s="39" customFormat="1" ht="38.25">
      <c r="A140" s="8" t="s">
        <v>274</v>
      </c>
      <c r="B140" s="38" t="s">
        <v>275</v>
      </c>
      <c r="C140" s="18">
        <v>6475000</v>
      </c>
      <c r="D140" s="18">
        <v>6475000</v>
      </c>
      <c r="E140" s="18">
        <f aca="true" t="shared" si="17" ref="E140:E154">C140-D140</f>
        <v>0</v>
      </c>
      <c r="F140" s="62">
        <f t="shared" si="16"/>
        <v>1</v>
      </c>
    </row>
    <row r="141" spans="1:6" s="39" customFormat="1" ht="102">
      <c r="A141" s="14" t="s">
        <v>276</v>
      </c>
      <c r="B141" s="40" t="s">
        <v>277</v>
      </c>
      <c r="C141" s="42">
        <f>C142</f>
        <v>45843343.44</v>
      </c>
      <c r="D141" s="42">
        <f>D142</f>
        <v>11579528.14</v>
      </c>
      <c r="E141" s="16">
        <f t="shared" si="17"/>
        <v>34263815.3</v>
      </c>
      <c r="F141" s="62">
        <f t="shared" si="16"/>
        <v>0.2525890842834216</v>
      </c>
    </row>
    <row r="142" spans="1:6" s="39" customFormat="1" ht="89.25">
      <c r="A142" s="8" t="s">
        <v>278</v>
      </c>
      <c r="B142" s="38" t="s">
        <v>279</v>
      </c>
      <c r="C142" s="33">
        <v>45843343.44</v>
      </c>
      <c r="D142" s="33">
        <v>11579528.14</v>
      </c>
      <c r="E142" s="16">
        <f t="shared" si="17"/>
        <v>34263815.3</v>
      </c>
      <c r="F142" s="62">
        <f t="shared" si="16"/>
        <v>0.2525890842834216</v>
      </c>
    </row>
    <row r="143" spans="1:6" s="39" customFormat="1" ht="102">
      <c r="A143" s="14" t="s">
        <v>355</v>
      </c>
      <c r="B143" s="40" t="s">
        <v>357</v>
      </c>
      <c r="C143" s="42">
        <f>C144</f>
        <v>517100</v>
      </c>
      <c r="D143" s="42">
        <f>D144</f>
        <v>517100</v>
      </c>
      <c r="E143" s="16">
        <f>C143-D143</f>
        <v>0</v>
      </c>
      <c r="F143" s="62">
        <f>D143/C143</f>
        <v>1</v>
      </c>
    </row>
    <row r="144" spans="1:6" s="39" customFormat="1" ht="102">
      <c r="A144" s="8" t="s">
        <v>354</v>
      </c>
      <c r="B144" s="38" t="s">
        <v>356</v>
      </c>
      <c r="C144" s="33">
        <v>517100</v>
      </c>
      <c r="D144" s="33">
        <v>517100</v>
      </c>
      <c r="E144" s="16">
        <f>C144-D144</f>
        <v>0</v>
      </c>
      <c r="F144" s="62">
        <f>D144/C144</f>
        <v>1</v>
      </c>
    </row>
    <row r="145" spans="1:6" s="39" customFormat="1" ht="76.5">
      <c r="A145" s="14" t="s">
        <v>280</v>
      </c>
      <c r="B145" s="40" t="s">
        <v>281</v>
      </c>
      <c r="C145" s="42">
        <f>C146</f>
        <v>1093400</v>
      </c>
      <c r="D145" s="42">
        <f>D146</f>
        <v>1093400</v>
      </c>
      <c r="E145" s="16">
        <f t="shared" si="17"/>
        <v>0</v>
      </c>
      <c r="F145" s="62">
        <f t="shared" si="16"/>
        <v>1</v>
      </c>
    </row>
    <row r="146" spans="1:6" s="39" customFormat="1" ht="76.5">
      <c r="A146" s="8" t="s">
        <v>282</v>
      </c>
      <c r="B146" s="38" t="s">
        <v>283</v>
      </c>
      <c r="C146" s="33">
        <v>1093400</v>
      </c>
      <c r="D146" s="33">
        <v>1093400</v>
      </c>
      <c r="E146" s="16">
        <f t="shared" si="17"/>
        <v>0</v>
      </c>
      <c r="F146" s="62">
        <f t="shared" si="16"/>
        <v>1</v>
      </c>
    </row>
    <row r="147" spans="1:6" s="39" customFormat="1" ht="63.75">
      <c r="A147" s="14" t="s">
        <v>284</v>
      </c>
      <c r="B147" s="40" t="s">
        <v>285</v>
      </c>
      <c r="C147" s="42">
        <f>C148</f>
        <v>49521800</v>
      </c>
      <c r="D147" s="42">
        <f>D148</f>
        <v>26668909.19</v>
      </c>
      <c r="E147" s="16">
        <f t="shared" si="17"/>
        <v>22852890.81</v>
      </c>
      <c r="F147" s="64">
        <f t="shared" si="16"/>
        <v>0.5385286720191915</v>
      </c>
    </row>
    <row r="148" spans="1:6" s="39" customFormat="1" ht="63.75">
      <c r="A148" s="8" t="s">
        <v>286</v>
      </c>
      <c r="B148" s="38" t="s">
        <v>287</v>
      </c>
      <c r="C148" s="33">
        <v>49521800</v>
      </c>
      <c r="D148" s="33">
        <v>26668909.19</v>
      </c>
      <c r="E148" s="18">
        <f t="shared" si="17"/>
        <v>22852890.81</v>
      </c>
      <c r="F148" s="62">
        <f t="shared" si="16"/>
        <v>0.5385286720191915</v>
      </c>
    </row>
    <row r="149" spans="1:6" s="39" customFormat="1" ht="25.5">
      <c r="A149" s="14" t="s">
        <v>288</v>
      </c>
      <c r="B149" s="40" t="s">
        <v>289</v>
      </c>
      <c r="C149" s="42">
        <f>C150</f>
        <v>9562985.61</v>
      </c>
      <c r="D149" s="42">
        <f>D150</f>
        <v>9562985.6</v>
      </c>
      <c r="E149" s="16">
        <f t="shared" si="17"/>
        <v>0.009999999776482582</v>
      </c>
      <c r="F149" s="64">
        <f t="shared" si="16"/>
        <v>0.9999999989543015</v>
      </c>
    </row>
    <row r="150" spans="1:6" s="39" customFormat="1" ht="25.5">
      <c r="A150" s="8" t="s">
        <v>290</v>
      </c>
      <c r="B150" s="38" t="s">
        <v>291</v>
      </c>
      <c r="C150" s="33">
        <v>9562985.61</v>
      </c>
      <c r="D150" s="33">
        <v>9562985.6</v>
      </c>
      <c r="E150" s="18">
        <f t="shared" si="17"/>
        <v>0.009999999776482582</v>
      </c>
      <c r="F150" s="62">
        <f t="shared" si="16"/>
        <v>0.9999999989543015</v>
      </c>
    </row>
    <row r="151" spans="1:6" s="39" customFormat="1" ht="30" customHeight="1">
      <c r="A151" s="14" t="s">
        <v>332</v>
      </c>
      <c r="B151" s="40" t="s">
        <v>334</v>
      </c>
      <c r="C151" s="42">
        <f>C152</f>
        <v>5476106</v>
      </c>
      <c r="D151" s="42">
        <f>D152</f>
        <v>5476106</v>
      </c>
      <c r="E151" s="16">
        <f t="shared" si="17"/>
        <v>0</v>
      </c>
      <c r="F151" s="64">
        <f t="shared" si="16"/>
        <v>1</v>
      </c>
    </row>
    <row r="152" spans="1:6" s="39" customFormat="1" ht="38.25">
      <c r="A152" s="8" t="s">
        <v>331</v>
      </c>
      <c r="B152" s="38" t="s">
        <v>333</v>
      </c>
      <c r="C152" s="33">
        <v>5476106</v>
      </c>
      <c r="D152" s="33">
        <v>5476106</v>
      </c>
      <c r="E152" s="18">
        <f t="shared" si="17"/>
        <v>0</v>
      </c>
      <c r="F152" s="62">
        <f t="shared" si="16"/>
        <v>1</v>
      </c>
    </row>
    <row r="153" spans="1:6" s="39" customFormat="1" ht="21.75" customHeight="1">
      <c r="A153" s="14" t="s">
        <v>188</v>
      </c>
      <c r="B153" s="51" t="s">
        <v>163</v>
      </c>
      <c r="C153" s="42">
        <f>C154</f>
        <v>320305580.57</v>
      </c>
      <c r="D153" s="42">
        <f>D154</f>
        <v>236288405.66</v>
      </c>
      <c r="E153" s="16">
        <f t="shared" si="17"/>
        <v>84017174.91</v>
      </c>
      <c r="F153" s="87">
        <f>F154</f>
        <v>0.7376968120240454</v>
      </c>
    </row>
    <row r="154" spans="1:6" s="39" customFormat="1" ht="25.5" customHeight="1">
      <c r="A154" s="8" t="s">
        <v>189</v>
      </c>
      <c r="B154" s="52" t="s">
        <v>164</v>
      </c>
      <c r="C154" s="33">
        <v>320305580.57</v>
      </c>
      <c r="D154" s="33">
        <v>236288405.66</v>
      </c>
      <c r="E154" s="18">
        <f t="shared" si="17"/>
        <v>84017174.91</v>
      </c>
      <c r="F154" s="86">
        <f>D154/C154</f>
        <v>0.7376968120240454</v>
      </c>
    </row>
    <row r="155" spans="1:8" ht="33.75" customHeight="1">
      <c r="A155" s="68" t="s">
        <v>190</v>
      </c>
      <c r="B155" s="72" t="s">
        <v>165</v>
      </c>
      <c r="C155" s="70">
        <f>C158+C160+C166+C168+C162+C156+C164</f>
        <v>1175622864.34</v>
      </c>
      <c r="D155" s="70">
        <f>D158+D160+D166+D168+D162+D156+D164</f>
        <v>890969497.92</v>
      </c>
      <c r="E155" s="70">
        <f>C155-D155</f>
        <v>284653366.41999996</v>
      </c>
      <c r="F155" s="84">
        <f>D155/C155</f>
        <v>0.7578701681854362</v>
      </c>
      <c r="H155" s="4"/>
    </row>
    <row r="156" spans="1:6" ht="48.75" customHeight="1">
      <c r="A156" s="14" t="s">
        <v>204</v>
      </c>
      <c r="B156" s="28" t="s">
        <v>206</v>
      </c>
      <c r="C156" s="42">
        <f>C157</f>
        <v>42625487.1</v>
      </c>
      <c r="D156" s="42">
        <f>D157</f>
        <v>24107756.15</v>
      </c>
      <c r="E156" s="42">
        <f>C156-D156</f>
        <v>18517730.950000003</v>
      </c>
      <c r="F156" s="87">
        <f>F157</f>
        <v>0.5655713937870753</v>
      </c>
    </row>
    <row r="157" spans="1:6" ht="48.75" customHeight="1">
      <c r="A157" s="8" t="s">
        <v>205</v>
      </c>
      <c r="B157" s="27" t="s">
        <v>207</v>
      </c>
      <c r="C157" s="33">
        <v>42625487.1</v>
      </c>
      <c r="D157" s="33">
        <v>24107756.15</v>
      </c>
      <c r="E157" s="33">
        <f aca="true" t="shared" si="18" ref="E157:E169">C157-D157</f>
        <v>18517730.950000003</v>
      </c>
      <c r="F157" s="86">
        <f>D157/C157</f>
        <v>0.5655713937870753</v>
      </c>
    </row>
    <row r="158" spans="1:6" s="39" customFormat="1" ht="68.25" customHeight="1">
      <c r="A158" s="14" t="s">
        <v>191</v>
      </c>
      <c r="B158" s="28" t="s">
        <v>166</v>
      </c>
      <c r="C158" s="42">
        <f>C159</f>
        <v>43654600</v>
      </c>
      <c r="D158" s="42">
        <f>D159</f>
        <v>32282037.36</v>
      </c>
      <c r="E158" s="42">
        <f t="shared" si="18"/>
        <v>11372562.64</v>
      </c>
      <c r="F158" s="87">
        <f>F159</f>
        <v>0.73948764528824</v>
      </c>
    </row>
    <row r="159" spans="1:6" s="39" customFormat="1" ht="56.25" customHeight="1">
      <c r="A159" s="8" t="s">
        <v>192</v>
      </c>
      <c r="B159" s="27" t="s">
        <v>167</v>
      </c>
      <c r="C159" s="33">
        <v>43654600</v>
      </c>
      <c r="D159" s="33">
        <v>32282037.36</v>
      </c>
      <c r="E159" s="33">
        <f t="shared" si="18"/>
        <v>11372562.64</v>
      </c>
      <c r="F159" s="86">
        <f>D159/C159</f>
        <v>0.73948764528824</v>
      </c>
    </row>
    <row r="160" spans="1:6" s="39" customFormat="1" ht="91.5" customHeight="1">
      <c r="A160" s="14" t="s">
        <v>193</v>
      </c>
      <c r="B160" s="28" t="s">
        <v>168</v>
      </c>
      <c r="C160" s="42">
        <f>C161</f>
        <v>20108900</v>
      </c>
      <c r="D160" s="42">
        <f>D161</f>
        <v>10722070.94</v>
      </c>
      <c r="E160" s="42">
        <f t="shared" si="18"/>
        <v>9386829.06</v>
      </c>
      <c r="F160" s="87">
        <f>F161</f>
        <v>0.533200271521565</v>
      </c>
    </row>
    <row r="161" spans="1:6" s="39" customFormat="1" ht="84" customHeight="1">
      <c r="A161" s="8" t="s">
        <v>194</v>
      </c>
      <c r="B161" s="27" t="s">
        <v>169</v>
      </c>
      <c r="C161" s="33">
        <v>20108900</v>
      </c>
      <c r="D161" s="33">
        <v>10722070.94</v>
      </c>
      <c r="E161" s="33">
        <f t="shared" si="18"/>
        <v>9386829.06</v>
      </c>
      <c r="F161" s="86">
        <f>D161/C161</f>
        <v>0.533200271521565</v>
      </c>
    </row>
    <row r="162" spans="1:6" s="39" customFormat="1" ht="75" customHeight="1">
      <c r="A162" s="14" t="s">
        <v>210</v>
      </c>
      <c r="B162" s="74" t="s">
        <v>208</v>
      </c>
      <c r="C162" s="42">
        <f>C163</f>
        <v>2348.71</v>
      </c>
      <c r="D162" s="42">
        <f>D163</f>
        <v>1140</v>
      </c>
      <c r="E162" s="42">
        <f t="shared" si="18"/>
        <v>1208.71</v>
      </c>
      <c r="F162" s="87">
        <f>D162/C162</f>
        <v>0.4853728216765799</v>
      </c>
    </row>
    <row r="163" spans="1:6" s="39" customFormat="1" ht="66.75" customHeight="1">
      <c r="A163" s="8" t="s">
        <v>211</v>
      </c>
      <c r="B163" s="19" t="s">
        <v>209</v>
      </c>
      <c r="C163" s="33">
        <v>2348.71</v>
      </c>
      <c r="D163" s="33">
        <v>1140</v>
      </c>
      <c r="E163" s="33">
        <f t="shared" si="18"/>
        <v>1208.71</v>
      </c>
      <c r="F163" s="86">
        <f>D163/C163</f>
        <v>0.4853728216765799</v>
      </c>
    </row>
    <row r="164" spans="1:6" s="39" customFormat="1" ht="30" customHeight="1" hidden="1">
      <c r="A164" s="14" t="s">
        <v>228</v>
      </c>
      <c r="B164" s="74" t="s">
        <v>229</v>
      </c>
      <c r="C164" s="16">
        <f>C165</f>
        <v>0</v>
      </c>
      <c r="D164" s="16">
        <f>D165</f>
        <v>0</v>
      </c>
      <c r="E164" s="42">
        <f t="shared" si="18"/>
        <v>0</v>
      </c>
      <c r="F164" s="87" t="e">
        <f>F165</f>
        <v>#DIV/0!</v>
      </c>
    </row>
    <row r="165" spans="1:6" s="39" customFormat="1" ht="42" customHeight="1" hidden="1">
      <c r="A165" s="8" t="s">
        <v>230</v>
      </c>
      <c r="B165" s="19" t="s">
        <v>231</v>
      </c>
      <c r="C165" s="33">
        <v>0</v>
      </c>
      <c r="D165" s="33">
        <v>0</v>
      </c>
      <c r="E165" s="42">
        <f t="shared" si="18"/>
        <v>0</v>
      </c>
      <c r="F165" s="86" t="e">
        <f>D165/C165</f>
        <v>#DIV/0!</v>
      </c>
    </row>
    <row r="166" spans="1:6" s="39" customFormat="1" ht="32.25" customHeight="1">
      <c r="A166" s="14" t="s">
        <v>195</v>
      </c>
      <c r="B166" s="74" t="s">
        <v>170</v>
      </c>
      <c r="C166" s="42">
        <f>C167</f>
        <v>3142128.53</v>
      </c>
      <c r="D166" s="42">
        <f>D167</f>
        <v>2068326.48</v>
      </c>
      <c r="E166" s="42">
        <f t="shared" si="18"/>
        <v>1073802.0499999998</v>
      </c>
      <c r="F166" s="87">
        <f>F167</f>
        <v>0.6582564844984238</v>
      </c>
    </row>
    <row r="167" spans="1:6" s="39" customFormat="1" ht="45.75" customHeight="1">
      <c r="A167" s="8" t="s">
        <v>196</v>
      </c>
      <c r="B167" s="19" t="s">
        <v>171</v>
      </c>
      <c r="C167" s="33">
        <v>3142128.53</v>
      </c>
      <c r="D167" s="33">
        <v>2068326.48</v>
      </c>
      <c r="E167" s="33">
        <f t="shared" si="18"/>
        <v>1073802.0499999998</v>
      </c>
      <c r="F167" s="86">
        <f>D167/C167</f>
        <v>0.6582564844984238</v>
      </c>
    </row>
    <row r="168" spans="1:6" s="39" customFormat="1" ht="21.75" customHeight="1">
      <c r="A168" s="14" t="s">
        <v>212</v>
      </c>
      <c r="B168" s="28" t="s">
        <v>214</v>
      </c>
      <c r="C168" s="42">
        <f>C169</f>
        <v>1066089400</v>
      </c>
      <c r="D168" s="42">
        <f>D169</f>
        <v>821788166.99</v>
      </c>
      <c r="E168" s="42">
        <f t="shared" si="18"/>
        <v>244301233.01</v>
      </c>
      <c r="F168" s="87">
        <f>F169</f>
        <v>0.7708435774617025</v>
      </c>
    </row>
    <row r="169" spans="1:6" s="39" customFormat="1" ht="21.75" customHeight="1">
      <c r="A169" s="8" t="s">
        <v>213</v>
      </c>
      <c r="B169" s="19" t="s">
        <v>215</v>
      </c>
      <c r="C169" s="33">
        <v>1066089400</v>
      </c>
      <c r="D169" s="33">
        <v>821788166.99</v>
      </c>
      <c r="E169" s="33">
        <f t="shared" si="18"/>
        <v>244301233.01</v>
      </c>
      <c r="F169" s="86">
        <f>D169/C169</f>
        <v>0.7708435774617025</v>
      </c>
    </row>
    <row r="170" spans="1:7" s="39" customFormat="1" ht="24" customHeight="1">
      <c r="A170" s="68" t="s">
        <v>197</v>
      </c>
      <c r="B170" s="72" t="s">
        <v>172</v>
      </c>
      <c r="C170" s="70">
        <f>C173+C175+C177+C171</f>
        <v>179264836.48</v>
      </c>
      <c r="D170" s="70">
        <f>D173+D175+D177+D171</f>
        <v>86591504.82000001</v>
      </c>
      <c r="E170" s="70">
        <f>C170-D170</f>
        <v>92673331.65999998</v>
      </c>
      <c r="F170" s="84">
        <f>D170/C170</f>
        <v>0.48303675455984224</v>
      </c>
      <c r="G170" s="56"/>
    </row>
    <row r="171" spans="1:6" s="39" customFormat="1" ht="89.25" customHeight="1">
      <c r="A171" s="14" t="s">
        <v>335</v>
      </c>
      <c r="B171" s="28" t="s">
        <v>338</v>
      </c>
      <c r="C171" s="16">
        <f>C172</f>
        <v>4273700</v>
      </c>
      <c r="D171" s="16">
        <f>D172</f>
        <v>2876887.29</v>
      </c>
      <c r="E171" s="16">
        <f>C171-D171</f>
        <v>1396812.71</v>
      </c>
      <c r="F171" s="87">
        <f aca="true" t="shared" si="19" ref="F171:F178">D171/C171</f>
        <v>0.6731607950955847</v>
      </c>
    </row>
    <row r="172" spans="1:6" s="39" customFormat="1" ht="93.75" customHeight="1">
      <c r="A172" s="8" t="s">
        <v>336</v>
      </c>
      <c r="B172" s="19" t="s">
        <v>337</v>
      </c>
      <c r="C172" s="18">
        <v>4273700</v>
      </c>
      <c r="D172" s="18">
        <v>2876887.29</v>
      </c>
      <c r="E172" s="33">
        <f>C172-D172</f>
        <v>1396812.71</v>
      </c>
      <c r="F172" s="86">
        <f t="shared" si="19"/>
        <v>0.6731607950955847</v>
      </c>
    </row>
    <row r="173" spans="1:6" s="39" customFormat="1" ht="89.25" customHeight="1">
      <c r="A173" s="14" t="s">
        <v>292</v>
      </c>
      <c r="B173" s="28" t="s">
        <v>293</v>
      </c>
      <c r="C173" s="16">
        <f>C174</f>
        <v>43122300</v>
      </c>
      <c r="D173" s="16">
        <f>D174</f>
        <v>32678583.1</v>
      </c>
      <c r="E173" s="16">
        <f>C173-D173</f>
        <v>10443716.899999999</v>
      </c>
      <c r="F173" s="87">
        <f t="shared" si="19"/>
        <v>0.7578116913986499</v>
      </c>
    </row>
    <row r="174" spans="1:6" s="39" customFormat="1" ht="75" customHeight="1">
      <c r="A174" s="8" t="s">
        <v>294</v>
      </c>
      <c r="B174" s="19" t="s">
        <v>295</v>
      </c>
      <c r="C174" s="18">
        <v>43122300</v>
      </c>
      <c r="D174" s="18">
        <v>32678583.1</v>
      </c>
      <c r="E174" s="33">
        <f>C174-D174</f>
        <v>10443716.899999999</v>
      </c>
      <c r="F174" s="86">
        <f t="shared" si="19"/>
        <v>0.7578116913986499</v>
      </c>
    </row>
    <row r="175" spans="1:6" s="39" customFormat="1" ht="89.25" customHeight="1">
      <c r="A175" s="14" t="s">
        <v>296</v>
      </c>
      <c r="B175" s="28" t="s">
        <v>297</v>
      </c>
      <c r="C175" s="16">
        <f>C176</f>
        <v>13558012.74</v>
      </c>
      <c r="D175" s="16">
        <f>D176</f>
        <v>0</v>
      </c>
      <c r="E175" s="16">
        <f>E176</f>
        <v>13558012.74</v>
      </c>
      <c r="F175" s="86">
        <f t="shared" si="19"/>
        <v>0</v>
      </c>
    </row>
    <row r="176" spans="1:6" s="39" customFormat="1" ht="89.25" customHeight="1">
      <c r="A176" s="8" t="s">
        <v>298</v>
      </c>
      <c r="B176" s="19" t="s">
        <v>299</v>
      </c>
      <c r="C176" s="16">
        <v>13558012.74</v>
      </c>
      <c r="D176" s="16">
        <v>0</v>
      </c>
      <c r="E176" s="33">
        <f aca="true" t="shared" si="20" ref="E176:E189">C176-D176</f>
        <v>13558012.74</v>
      </c>
      <c r="F176" s="86">
        <f t="shared" si="19"/>
        <v>0</v>
      </c>
    </row>
    <row r="177" spans="1:6" s="75" customFormat="1" ht="25.5">
      <c r="A177" s="14" t="s">
        <v>254</v>
      </c>
      <c r="B177" s="28" t="s">
        <v>255</v>
      </c>
      <c r="C177" s="16">
        <f>C178</f>
        <v>118310823.74</v>
      </c>
      <c r="D177" s="16">
        <f>D178</f>
        <v>51036034.43</v>
      </c>
      <c r="E177" s="16">
        <f t="shared" si="20"/>
        <v>67274789.31</v>
      </c>
      <c r="F177" s="86">
        <f t="shared" si="19"/>
        <v>0.431372488303833</v>
      </c>
    </row>
    <row r="178" spans="1:6" s="75" customFormat="1" ht="42" customHeight="1">
      <c r="A178" s="8" t="s">
        <v>256</v>
      </c>
      <c r="B178" s="19" t="s">
        <v>257</v>
      </c>
      <c r="C178" s="18">
        <v>118310823.74</v>
      </c>
      <c r="D178" s="18">
        <v>51036034.43</v>
      </c>
      <c r="E178" s="33">
        <f t="shared" si="20"/>
        <v>67274789.31</v>
      </c>
      <c r="F178" s="86">
        <f t="shared" si="19"/>
        <v>0.431372488303833</v>
      </c>
    </row>
    <row r="179" spans="1:6" ht="69" customHeight="1">
      <c r="A179" s="68" t="s">
        <v>173</v>
      </c>
      <c r="B179" s="76" t="s">
        <v>174</v>
      </c>
      <c r="C179" s="70">
        <f>C180</f>
        <v>0</v>
      </c>
      <c r="D179" s="70">
        <f>D180</f>
        <v>3587.6</v>
      </c>
      <c r="E179" s="70">
        <f t="shared" si="20"/>
        <v>-3587.6</v>
      </c>
      <c r="F179" s="70" t="s">
        <v>145</v>
      </c>
    </row>
    <row r="180" spans="1:6" ht="40.5" customHeight="1">
      <c r="A180" s="41" t="s">
        <v>198</v>
      </c>
      <c r="B180" s="77" t="s">
        <v>175</v>
      </c>
      <c r="C180" s="42">
        <f>C181</f>
        <v>0</v>
      </c>
      <c r="D180" s="42">
        <f>D181</f>
        <v>3587.6</v>
      </c>
      <c r="E180" s="42">
        <f t="shared" si="20"/>
        <v>-3587.6</v>
      </c>
      <c r="F180" s="86" t="s">
        <v>145</v>
      </c>
    </row>
    <row r="181" spans="1:6" ht="30.75" customHeight="1">
      <c r="A181" s="37" t="s">
        <v>199</v>
      </c>
      <c r="B181" s="38" t="s">
        <v>176</v>
      </c>
      <c r="C181" s="33">
        <f>C182+C183</f>
        <v>0</v>
      </c>
      <c r="D181" s="33">
        <f>D182+D183</f>
        <v>3587.6</v>
      </c>
      <c r="E181" s="33">
        <f t="shared" si="20"/>
        <v>-3587.6</v>
      </c>
      <c r="F181" s="86" t="s">
        <v>145</v>
      </c>
    </row>
    <row r="182" spans="1:6" s="22" customFormat="1" ht="47.25" customHeight="1">
      <c r="A182" s="8" t="s">
        <v>200</v>
      </c>
      <c r="B182" s="27" t="s">
        <v>177</v>
      </c>
      <c r="C182" s="18">
        <v>0</v>
      </c>
      <c r="D182" s="18">
        <v>0.2</v>
      </c>
      <c r="E182" s="42">
        <f t="shared" si="20"/>
        <v>-0.2</v>
      </c>
      <c r="F182" s="86" t="s">
        <v>145</v>
      </c>
    </row>
    <row r="183" spans="1:6" s="22" customFormat="1" ht="47.25" customHeight="1">
      <c r="A183" s="8" t="s">
        <v>258</v>
      </c>
      <c r="B183" s="27" t="s">
        <v>259</v>
      </c>
      <c r="C183" s="18">
        <v>0</v>
      </c>
      <c r="D183" s="18">
        <v>3587.4</v>
      </c>
      <c r="E183" s="33">
        <f t="shared" si="20"/>
        <v>-3587.4</v>
      </c>
      <c r="F183" s="86" t="s">
        <v>145</v>
      </c>
    </row>
    <row r="184" spans="1:6" ht="42.75" customHeight="1">
      <c r="A184" s="68" t="s">
        <v>201</v>
      </c>
      <c r="B184" s="76" t="s">
        <v>178</v>
      </c>
      <c r="C184" s="70">
        <f>C185</f>
        <v>0</v>
      </c>
      <c r="D184" s="70">
        <f>D185</f>
        <v>-1499180.39</v>
      </c>
      <c r="E184" s="70">
        <f t="shared" si="20"/>
        <v>1499180.39</v>
      </c>
      <c r="F184" s="81" t="s">
        <v>145</v>
      </c>
    </row>
    <row r="185" spans="1:6" ht="55.5" customHeight="1">
      <c r="A185" s="37" t="s">
        <v>202</v>
      </c>
      <c r="B185" s="38" t="s">
        <v>179</v>
      </c>
      <c r="C185" s="33">
        <f>C186+C187+C188</f>
        <v>0</v>
      </c>
      <c r="D185" s="33">
        <f>D186+D187+D188</f>
        <v>-1499180.39</v>
      </c>
      <c r="E185" s="33">
        <f t="shared" si="20"/>
        <v>1499180.39</v>
      </c>
      <c r="F185" s="62" t="s">
        <v>145</v>
      </c>
    </row>
    <row r="186" spans="1:6" ht="87.75" customHeight="1" hidden="1">
      <c r="A186" s="37" t="s">
        <v>322</v>
      </c>
      <c r="B186" s="38" t="s">
        <v>323</v>
      </c>
      <c r="C186" s="33">
        <v>0</v>
      </c>
      <c r="D186" s="33">
        <v>0</v>
      </c>
      <c r="E186" s="33">
        <f t="shared" si="20"/>
        <v>0</v>
      </c>
      <c r="F186" s="62" t="e">
        <f>D186/C186</f>
        <v>#DIV/0!</v>
      </c>
    </row>
    <row r="187" spans="1:6" ht="82.5" customHeight="1">
      <c r="A187" s="37" t="s">
        <v>324</v>
      </c>
      <c r="B187" s="38" t="s">
        <v>325</v>
      </c>
      <c r="C187" s="33">
        <v>0</v>
      </c>
      <c r="D187" s="33">
        <v>-23646.64</v>
      </c>
      <c r="E187" s="33">
        <f t="shared" si="20"/>
        <v>23646.64</v>
      </c>
      <c r="F187" s="62" t="s">
        <v>145</v>
      </c>
    </row>
    <row r="188" spans="1:6" ht="58.5" customHeight="1">
      <c r="A188" s="8" t="s">
        <v>203</v>
      </c>
      <c r="B188" s="27" t="s">
        <v>180</v>
      </c>
      <c r="C188" s="18">
        <v>0</v>
      </c>
      <c r="D188" s="18">
        <v>-1475533.75</v>
      </c>
      <c r="E188" s="33">
        <f t="shared" si="20"/>
        <v>1475533.75</v>
      </c>
      <c r="F188" s="62" t="s">
        <v>145</v>
      </c>
    </row>
    <row r="189" spans="1:6" s="75" customFormat="1" ht="27" customHeight="1">
      <c r="A189" s="78" t="s">
        <v>181</v>
      </c>
      <c r="B189" s="79"/>
      <c r="C189" s="80">
        <f>C10+C129</f>
        <v>3668793157.4900002</v>
      </c>
      <c r="D189" s="80">
        <f>D10+D129</f>
        <v>2647556852.2599993</v>
      </c>
      <c r="E189" s="80">
        <f t="shared" si="20"/>
        <v>1021236305.230001</v>
      </c>
      <c r="F189" s="85">
        <f>D189/C189</f>
        <v>0.7216424416990904</v>
      </c>
    </row>
    <row r="191" spans="1:6" ht="23.25" customHeight="1">
      <c r="A191" s="91"/>
      <c r="B191" s="91"/>
      <c r="C191" s="91"/>
      <c r="D191" s="91"/>
      <c r="E191" s="91"/>
      <c r="F191" s="91"/>
    </row>
    <row r="193" spans="3:4" ht="12.75">
      <c r="C193" s="12"/>
      <c r="D193" s="12"/>
    </row>
    <row r="194" spans="3:4" ht="12.75">
      <c r="C194" s="12"/>
      <c r="D194" s="12"/>
    </row>
  </sheetData>
  <sheetProtection/>
  <mergeCells count="6">
    <mergeCell ref="A6:E6"/>
    <mergeCell ref="B1:C1"/>
    <mergeCell ref="B2:C2"/>
    <mergeCell ref="B3:C3"/>
    <mergeCell ref="A4:F4"/>
    <mergeCell ref="A191:F191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2020-08-27T11:24:37Z</cp:lastPrinted>
  <dcterms:created xsi:type="dcterms:W3CDTF">2003-08-14T15:25:08Z</dcterms:created>
  <dcterms:modified xsi:type="dcterms:W3CDTF">2023-10-02T14:09:53Z</dcterms:modified>
  <cp:category/>
  <cp:version/>
  <cp:contentType/>
  <cp:contentStatus/>
</cp:coreProperties>
</file>