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01.07" sheetId="1" r:id="rId1"/>
  </sheets>
  <definedNames>
    <definedName name="_xlnm.Print_Titles" localSheetId="0">'01.07'!$5:$6</definedName>
  </definedNames>
  <calcPr fullCalcOnLoad="1"/>
</workbook>
</file>

<file path=xl/sharedStrings.xml><?xml version="1.0" encoding="utf-8"?>
<sst xmlns="http://schemas.openxmlformats.org/spreadsheetml/2006/main" count="97" uniqueCount="97">
  <si>
    <t>Единица измерения: руб.</t>
  </si>
  <si>
    <t>0100</t>
  </si>
  <si>
    <t>0102</t>
  </si>
  <si>
    <t>0103</t>
  </si>
  <si>
    <t>0104</t>
  </si>
  <si>
    <t>0106</t>
  </si>
  <si>
    <t>0111</t>
  </si>
  <si>
    <t>0113</t>
  </si>
  <si>
    <t>0300</t>
  </si>
  <si>
    <t>0304</t>
  </si>
  <si>
    <t>0309</t>
  </si>
  <si>
    <t>0314</t>
  </si>
  <si>
    <t>0400</t>
  </si>
  <si>
    <t>0405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</si>
  <si>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</si>
  <si>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</si>
  <si>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</si>
  <si>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</si>
  <si>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</si>
  <si>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</si>
  <si>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</si>
  <si>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</si>
  <si>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</si>
  <si>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</si>
  <si>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</si>
  <si>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</si>
  <si>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</si>
  <si>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</si>
  <si>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</si>
  <si>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</si>
  <si>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</si>
  <si>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</si>
  <si>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</si>
  <si>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</si>
  <si>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</si>
  <si>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</si>
  <si>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</si>
  <si>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1200</t>
  </si>
  <si>
    <t>1202</t>
  </si>
  <si>
    <t>1300</t>
  </si>
  <si>
    <t>1301</t>
  </si>
  <si>
    <t>ВСЕГО РАСХОДОВ:</t>
  </si>
  <si>
    <t>Раздел, подраздел</t>
  </si>
  <si>
    <t>Наименование расходов</t>
  </si>
  <si>
    <t>%                             исполнения</t>
  </si>
  <si>
    <t xml:space="preserve">   </t>
  </si>
  <si>
    <t>0105</t>
  </si>
  <si>
    <t>Судебная система</t>
  </si>
  <si>
    <t>0705</t>
  </si>
  <si>
    <t>Профессиональная подготовка, переподготовка и повышение квалификации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</si>
  <si>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</si>
  <si>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</si>
  <si>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</si>
  <si>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</si>
  <si>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Резервный фонды</t>
  </si>
  <si>
    <t xml:space="preserve"> Другие общегосударственные вопросы</t>
  </si>
  <si>
    <t xml:space="preserve"> Органы юстиции</t>
  </si>
  <si>
    <t xml:space="preserve">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</si>
  <si>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Сельское хозяйство и рыболовство</t>
  </si>
  <si>
    <t xml:space="preserve"> Транспорт</t>
  </si>
  <si>
    <t xml:space="preserve"> Дорожное хозяйство (дорожные фонды)</t>
  </si>
  <si>
    <t xml:space="preserve"> Связь и информатика</t>
  </si>
  <si>
    <t xml:space="preserve"> Другие вопросы в области национальной экономики</t>
  </si>
  <si>
    <t xml:space="preserve"> Жилищное хозяйство</t>
  </si>
  <si>
    <t xml:space="preserve"> Коммунальное хозяйство</t>
  </si>
  <si>
    <t xml:space="preserve"> Благоустройство</t>
  </si>
  <si>
    <t xml:space="preserve"> Другие вопросы в области жилищно-коммунального хозяйства</t>
  </si>
  <si>
    <t xml:space="preserve"> Дошкольное образование</t>
  </si>
  <si>
    <t xml:space="preserve"> Общее образование</t>
  </si>
  <si>
    <t xml:space="preserve"> Дополнительное образование детей</t>
  </si>
  <si>
    <t xml:space="preserve"> Молодежная политика</t>
  </si>
  <si>
    <t xml:space="preserve"> Другие вопросы в области образования</t>
  </si>
  <si>
    <t xml:space="preserve"> Культура</t>
  </si>
  <si>
    <t xml:space="preserve"> Пенсионное обеспечение</t>
  </si>
  <si>
    <t xml:space="preserve"> Социальное обеспечение населения</t>
  </si>
  <si>
    <t xml:space="preserve"> Охрана семьи и детства</t>
  </si>
  <si>
    <t xml:space="preserve"> Физическая культура
</t>
  </si>
  <si>
    <t xml:space="preserve"> Периодическая печать и издательства</t>
  </si>
  <si>
    <t xml:space="preserve"> Обслуживание внутреннего государственного и муниципального долга</t>
  </si>
  <si>
    <t xml:space="preserve"> ОБЩЕГОСУДАРСТВЕННЫЕ ВОПРОСЫ</t>
  </si>
  <si>
    <t xml:space="preserve"> НАЦИОНАЛЬНАЯ БЕЗОПАСНОСТЬ И ПРАВООХРАНИТЕЛЬНАЯ ДЕЯТЕЛЬНОСТЬ</t>
  </si>
  <si>
    <t xml:space="preserve"> НАЦИОНАЛЬНАЯ ЭКОНОМИКА</t>
  </si>
  <si>
    <t xml:space="preserve"> ЖИЛИЩНО-КОММУНАЛЬНОЕ ХОЗЯЙСТВО</t>
  </si>
  <si>
    <t xml:space="preserve"> ОБРАЗОВАНИЕ</t>
  </si>
  <si>
    <t xml:space="preserve"> КУЛЬТУРА, КИНЕМАТОГРАФИЯ</t>
  </si>
  <si>
    <t xml:space="preserve"> СОЦИАЛЬНАЯ ПОЛИТИКА</t>
  </si>
  <si>
    <t xml:space="preserve"> ФИЗИЧЕСКАЯ КУЛЬТУРА И СПОРТ</t>
  </si>
  <si>
    <t xml:space="preserve"> Средства массовой информации</t>
  </si>
  <si>
    <t xml:space="preserve"> Обслуживание государственного и муниципального долга</t>
  </si>
  <si>
    <t>Другие вопросы в области социальной политики</t>
  </si>
  <si>
    <t>Отклонение от плана                                                                       (гр.3-гр.4)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</si>
  <si>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</si>
  <si>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</si>
  <si>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</si>
  <si>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Утверждено решением Совета депутатов от 20.05.2021 № 28</t>
  </si>
  <si>
    <t>Исполнено за 2 квартал 2021 года</t>
  </si>
  <si>
    <t>Анализ исполнения расходной части местного бюджета ЗАТО Александровск за 2 квартал 2021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</si>
</sst>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0" borderId="1">
      <alignment horizontal="center" vertical="center" wrapText="1"/>
      <protection/>
    </xf>
    <xf numFmtId="1" fontId="28" fillId="0" borderId="1">
      <alignment horizontal="left" vertical="top" wrapText="1" indent="2"/>
      <protection/>
    </xf>
    <xf numFmtId="0" fontId="28" fillId="0" borderId="0">
      <alignment/>
      <protection/>
    </xf>
    <xf numFmtId="0" fontId="28" fillId="0" borderId="1">
      <alignment horizontal="center" vertical="center" wrapText="1"/>
      <protection/>
    </xf>
    <xf numFmtId="1" fontId="28" fillId="0" borderId="1">
      <alignment horizontal="center" vertical="top" shrinkToFi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20" borderId="0">
      <alignment shrinkToFi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9" fillId="0" borderId="1">
      <alignment horizontal="left"/>
      <protection/>
    </xf>
    <xf numFmtId="0" fontId="28" fillId="0" borderId="1">
      <alignment horizontal="center" vertical="center" wrapText="1"/>
      <protection/>
    </xf>
    <xf numFmtId="4" fontId="28" fillId="0" borderId="1">
      <alignment horizontal="right" vertical="top" shrinkToFit="1"/>
      <protection/>
    </xf>
    <xf numFmtId="4" fontId="29" fillId="21" borderId="1">
      <alignment horizontal="right" vertical="top" shrinkToFit="1"/>
      <protection/>
    </xf>
    <xf numFmtId="0" fontId="28" fillId="0" borderId="0">
      <alignment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0">
      <alignment horizontal="left" wrapText="1"/>
      <protection/>
    </xf>
    <xf numFmtId="10" fontId="28" fillId="0" borderId="1">
      <alignment horizontal="right" vertical="top" shrinkToFit="1"/>
      <protection/>
    </xf>
    <xf numFmtId="10" fontId="29" fillId="21" borderId="1">
      <alignment horizontal="right" vertical="top" shrinkToFit="1"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8" fillId="0" borderId="0">
      <alignment horizontal="right"/>
      <protection/>
    </xf>
    <xf numFmtId="0" fontId="28" fillId="0" borderId="0">
      <alignment vertical="top"/>
      <protection/>
    </xf>
    <xf numFmtId="0" fontId="29" fillId="0" borderId="1">
      <alignment vertical="top" wrapText="1"/>
      <protection/>
    </xf>
    <xf numFmtId="0" fontId="28" fillId="20" borderId="0">
      <alignment horizontal="center"/>
      <protection/>
    </xf>
    <xf numFmtId="0" fontId="28" fillId="20" borderId="0">
      <alignment horizontal="left"/>
      <protection/>
    </xf>
    <xf numFmtId="4" fontId="29" fillId="22" borderId="1">
      <alignment horizontal="right" vertical="top" shrinkToFit="1"/>
      <protection/>
    </xf>
    <xf numFmtId="10" fontId="29" fillId="22" borderId="1">
      <alignment horizontal="right" vertical="top" shrinkToFit="1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4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6" fillId="0" borderId="0" xfId="41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46" fillId="0" borderId="1" xfId="77" applyNumberFormat="1" applyFont="1" applyFill="1" applyProtection="1">
      <alignment vertical="top" wrapText="1"/>
      <protection/>
    </xf>
    <xf numFmtId="1" fontId="46" fillId="0" borderId="1" xfId="43" applyNumberFormat="1" applyFont="1" applyFill="1" applyProtection="1">
      <alignment horizontal="center" vertical="top" shrinkToFit="1"/>
      <protection/>
    </xf>
    <xf numFmtId="4" fontId="46" fillId="0" borderId="1" xfId="80" applyFont="1" applyFill="1" applyProtection="1">
      <alignment horizontal="right" vertical="top" shrinkToFit="1"/>
      <protection/>
    </xf>
    <xf numFmtId="0" fontId="2" fillId="0" borderId="0" xfId="0" applyFont="1" applyFill="1" applyAlignment="1" applyProtection="1">
      <alignment/>
      <protection locked="0"/>
    </xf>
    <xf numFmtId="0" fontId="28" fillId="0" borderId="1" xfId="57" applyNumberFormat="1" applyFont="1" applyFill="1" applyAlignment="1" applyProtection="1">
      <alignment horizontal="center" vertical="center" wrapText="1"/>
      <protection/>
    </xf>
    <xf numFmtId="0" fontId="47" fillId="0" borderId="1" xfId="57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 locked="0"/>
    </xf>
    <xf numFmtId="0" fontId="48" fillId="0" borderId="0" xfId="42" applyFont="1" applyFill="1" applyBorder="1" applyAlignment="1" applyProtection="1">
      <alignment horizontal="center" vertical="center"/>
      <protection locked="0"/>
    </xf>
    <xf numFmtId="0" fontId="48" fillId="0" borderId="0" xfId="42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Alignment="1" applyProtection="1">
      <alignment/>
      <protection locked="0"/>
    </xf>
    <xf numFmtId="49" fontId="46" fillId="0" borderId="1" xfId="43" applyNumberFormat="1" applyFont="1" applyFill="1" applyProtection="1">
      <alignment horizontal="center" vertical="top" shrinkToFit="1"/>
      <protection/>
    </xf>
    <xf numFmtId="1" fontId="47" fillId="0" borderId="1" xfId="43" applyNumberFormat="1" applyFont="1" applyFill="1" applyProtection="1">
      <alignment horizontal="center" vertical="top" shrinkToFit="1"/>
      <protection/>
    </xf>
    <xf numFmtId="0" fontId="47" fillId="0" borderId="1" xfId="77" applyNumberFormat="1" applyFont="1" applyFill="1" applyProtection="1">
      <alignment vertical="top" wrapText="1"/>
      <protection/>
    </xf>
    <xf numFmtId="4" fontId="47" fillId="0" borderId="1" xfId="80" applyFont="1" applyFill="1" applyProtection="1">
      <alignment horizontal="right" vertical="top" shrinkToFit="1"/>
      <protection/>
    </xf>
    <xf numFmtId="0" fontId="47" fillId="0" borderId="11" xfId="54" applyFont="1" applyFill="1" applyBorder="1" applyAlignment="1" applyProtection="1">
      <alignment/>
      <protection locked="0"/>
    </xf>
    <xf numFmtId="0" fontId="47" fillId="0" borderId="12" xfId="54" applyNumberFormat="1" applyFont="1" applyFill="1" applyBorder="1" applyAlignment="1" applyProtection="1">
      <alignment/>
      <protection/>
    </xf>
    <xf numFmtId="4" fontId="47" fillId="0" borderId="1" xfId="57" applyFont="1" applyFill="1" applyProtection="1">
      <alignment horizontal="right" vertical="top" shrinkToFit="1"/>
      <protection/>
    </xf>
    <xf numFmtId="4" fontId="46" fillId="35" borderId="1" xfId="52" applyNumberFormat="1" applyFont="1" applyFill="1" applyAlignment="1" applyProtection="1">
      <alignment horizontal="right" vertical="top" shrinkToFit="1"/>
      <protection/>
    </xf>
    <xf numFmtId="4" fontId="46" fillId="0" borderId="1" xfId="55" applyNumberFormat="1" applyFont="1" applyFill="1" applyAlignment="1" applyProtection="1">
      <alignment horizontal="right" vertical="top" shrinkToFit="1"/>
      <protection/>
    </xf>
    <xf numFmtId="4" fontId="47" fillId="35" borderId="1" xfId="52" applyNumberFormat="1" applyFont="1" applyFill="1" applyAlignment="1" applyProtection="1">
      <alignment horizontal="right" vertical="top" shrinkToFit="1"/>
      <protection/>
    </xf>
    <xf numFmtId="4" fontId="47" fillId="0" borderId="1" xfId="55" applyNumberFormat="1" applyFont="1" applyFill="1" applyAlignment="1" applyProtection="1">
      <alignment horizontal="right" vertical="top" shrinkToFit="1"/>
      <protection/>
    </xf>
    <xf numFmtId="0" fontId="47" fillId="0" borderId="0" xfId="43" applyNumberFormat="1" applyFont="1" applyFill="1" applyBorder="1" applyAlignment="1" applyProtection="1">
      <alignment horizontal="center" vertical="center"/>
      <protection/>
    </xf>
    <xf numFmtId="0" fontId="28" fillId="0" borderId="0" xfId="43" applyNumberFormat="1" applyFont="1" applyFill="1" applyBorder="1" applyAlignment="1" applyProtection="1">
      <alignment horizontal="right" vertical="center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8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3"/>
  <sheetViews>
    <sheetView showGridLines="0" tabSelected="1" zoomScalePageLayoutView="0" workbookViewId="0" topLeftCell="A1">
      <pane ySplit="6" topLeftCell="A25" activePane="bottomLeft" state="frozen"/>
      <selection pane="topLeft" activeCell="A1" sqref="A1"/>
      <selection pane="bottomLeft" activeCell="A7" sqref="A7:F7"/>
    </sheetView>
  </sheetViews>
  <sheetFormatPr defaultColWidth="9.140625" defaultRowHeight="15" outlineLevelRow="1"/>
  <cols>
    <col min="1" max="1" width="13.8515625" style="2" customWidth="1"/>
    <col min="2" max="2" width="40.00390625" style="2" customWidth="1"/>
    <col min="3" max="3" width="20.7109375" style="2" customWidth="1"/>
    <col min="4" max="5" width="22.28125" style="2" customWidth="1"/>
    <col min="6" max="6" width="14.28125" style="2" customWidth="1"/>
    <col min="7" max="16384" width="9.140625" style="2" customWidth="1"/>
  </cols>
  <sheetData>
    <row r="2" spans="1:6" ht="15.75">
      <c r="A2" s="24" t="s">
        <v>96</v>
      </c>
      <c r="B2" s="24"/>
      <c r="C2" s="24"/>
      <c r="D2" s="24"/>
      <c r="E2" s="24"/>
      <c r="F2" s="24"/>
    </row>
    <row r="3" spans="1:6" ht="15.75">
      <c r="A3" s="10"/>
      <c r="B3" s="11"/>
      <c r="C3" s="10"/>
      <c r="D3" s="10"/>
      <c r="E3" s="10"/>
      <c r="F3" s="10"/>
    </row>
    <row r="4" spans="1:6" ht="15.75">
      <c r="A4" s="25" t="s">
        <v>0</v>
      </c>
      <c r="B4" s="25"/>
      <c r="C4" s="25"/>
      <c r="D4" s="25"/>
      <c r="E4" s="25"/>
      <c r="F4" s="25"/>
    </row>
    <row r="5" spans="1:6" ht="75" customHeight="1">
      <c r="A5" s="8" t="s">
        <v>42</v>
      </c>
      <c r="B5" s="8" t="s">
        <v>43</v>
      </c>
      <c r="C5" s="8" t="s">
        <v>94</v>
      </c>
      <c r="D5" s="8" t="s">
        <v>95</v>
      </c>
      <c r="E5" s="8" t="s">
        <v>90</v>
      </c>
      <c r="F5" s="8" t="s">
        <v>44</v>
      </c>
    </row>
    <row r="6" spans="1:6" ht="15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</row>
    <row r="7" spans="1:6" s="9" customFormat="1" ht="31.5">
      <c r="A7" s="14" t="s">
        <v>1</v>
      </c>
      <c r="B7" s="15" t="s">
        <v>79</v>
      </c>
      <c r="C7" s="22">
        <v>260872049.91</v>
      </c>
      <c r="D7" s="23">
        <v>123336765.79</v>
      </c>
      <c r="E7" s="16">
        <f>SUM(E8:E14)</f>
        <v>137535284.12</v>
      </c>
      <c r="F7" s="16">
        <f>ROUND(D7/C7*100,2)</f>
        <v>47.28</v>
      </c>
    </row>
    <row r="8" spans="1:6" ht="63" outlineLevel="1">
      <c r="A8" s="4" t="s">
        <v>2</v>
      </c>
      <c r="B8" s="3" t="s">
        <v>50</v>
      </c>
      <c r="C8" s="20">
        <v>3354753</v>
      </c>
      <c r="D8" s="21">
        <v>1198372.86</v>
      </c>
      <c r="E8" s="5">
        <f aca="true" t="shared" si="0" ref="E8:E50">C8-D8</f>
        <v>2156380.1399999997</v>
      </c>
      <c r="F8" s="5">
        <f aca="true" t="shared" si="1" ref="F8:F51">ROUND(D8/C8*100,2)</f>
        <v>35.72</v>
      </c>
    </row>
    <row r="9" spans="1:6" ht="78.75" outlineLevel="1">
      <c r="A9" s="4" t="s">
        <v>3</v>
      </c>
      <c r="B9" s="3" t="s">
        <v>51</v>
      </c>
      <c r="C9" s="20">
        <v>7532611</v>
      </c>
      <c r="D9" s="21">
        <v>4419858.84</v>
      </c>
      <c r="E9" s="5">
        <f t="shared" si="0"/>
        <v>3112752.16</v>
      </c>
      <c r="F9" s="5">
        <f t="shared" si="1"/>
        <v>58.68</v>
      </c>
    </row>
    <row r="10" spans="1:6" ht="94.5" outlineLevel="1">
      <c r="A10" s="4" t="s">
        <v>4</v>
      </c>
      <c r="B10" s="3" t="s">
        <v>52</v>
      </c>
      <c r="C10" s="20">
        <v>82088584.73</v>
      </c>
      <c r="D10" s="21">
        <v>37666389.18</v>
      </c>
      <c r="E10" s="5">
        <f t="shared" si="0"/>
        <v>44422195.550000004</v>
      </c>
      <c r="F10" s="5">
        <f t="shared" si="1"/>
        <v>45.89</v>
      </c>
    </row>
    <row r="11" spans="1:6" ht="15.75" outlineLevel="1">
      <c r="A11" s="4" t="s">
        <v>46</v>
      </c>
      <c r="B11" s="3" t="s">
        <v>47</v>
      </c>
      <c r="C11" s="20">
        <v>3934.93</v>
      </c>
      <c r="D11" s="21">
        <v>2691</v>
      </c>
      <c r="E11" s="5">
        <f t="shared" si="0"/>
        <v>1243.9299999999998</v>
      </c>
      <c r="F11" s="5">
        <f t="shared" si="1"/>
        <v>68.39</v>
      </c>
    </row>
    <row r="12" spans="1:12" ht="78.75" outlineLevel="1">
      <c r="A12" s="4" t="s">
        <v>5</v>
      </c>
      <c r="B12" s="3" t="s">
        <v>53</v>
      </c>
      <c r="C12" s="20">
        <v>4313191</v>
      </c>
      <c r="D12" s="21">
        <v>1722307.67</v>
      </c>
      <c r="E12" s="5">
        <f t="shared" si="0"/>
        <v>2590883.33</v>
      </c>
      <c r="F12" s="5">
        <f t="shared" si="1"/>
        <v>39.93</v>
      </c>
      <c r="L12" s="2" t="s">
        <v>45</v>
      </c>
    </row>
    <row r="13" spans="1:6" ht="15.75" outlineLevel="1">
      <c r="A13" s="4" t="s">
        <v>6</v>
      </c>
      <c r="B13" s="3" t="s">
        <v>54</v>
      </c>
      <c r="C13" s="20">
        <v>1000000</v>
      </c>
      <c r="D13" s="21">
        <v>0</v>
      </c>
      <c r="E13" s="5">
        <f t="shared" si="0"/>
        <v>1000000</v>
      </c>
      <c r="F13" s="5">
        <f t="shared" si="1"/>
        <v>0</v>
      </c>
    </row>
    <row r="14" spans="1:6" ht="31.5" outlineLevel="1">
      <c r="A14" s="4" t="s">
        <v>7</v>
      </c>
      <c r="B14" s="3" t="s">
        <v>55</v>
      </c>
      <c r="C14" s="20">
        <v>162578975.25</v>
      </c>
      <c r="D14" s="21">
        <v>78327146.24</v>
      </c>
      <c r="E14" s="5">
        <f t="shared" si="0"/>
        <v>84251829.01</v>
      </c>
      <c r="F14" s="5">
        <f t="shared" si="1"/>
        <v>48.18</v>
      </c>
    </row>
    <row r="15" spans="1:6" ht="63">
      <c r="A15" s="14" t="s">
        <v>8</v>
      </c>
      <c r="B15" s="15" t="s">
        <v>80</v>
      </c>
      <c r="C15" s="22">
        <v>45118565.24</v>
      </c>
      <c r="D15" s="23">
        <v>21072496.22</v>
      </c>
      <c r="E15" s="16">
        <f>E16+E17+E19</f>
        <v>1186268.48</v>
      </c>
      <c r="F15" s="16">
        <f t="shared" si="1"/>
        <v>46.7</v>
      </c>
    </row>
    <row r="16" spans="1:6" ht="15.75" outlineLevel="1">
      <c r="A16" s="4" t="s">
        <v>9</v>
      </c>
      <c r="B16" s="3" t="s">
        <v>56</v>
      </c>
      <c r="C16" s="20">
        <v>2211088</v>
      </c>
      <c r="D16" s="21">
        <v>1133461.02</v>
      </c>
      <c r="E16" s="5">
        <f t="shared" si="0"/>
        <v>1077626.98</v>
      </c>
      <c r="F16" s="5">
        <f t="shared" si="1"/>
        <v>51.26</v>
      </c>
    </row>
    <row r="17" spans="1:6" ht="63" outlineLevel="1">
      <c r="A17" s="4" t="s">
        <v>10</v>
      </c>
      <c r="B17" s="3" t="s">
        <v>57</v>
      </c>
      <c r="C17" s="20">
        <v>338409.11</v>
      </c>
      <c r="D17" s="21">
        <v>291446.61</v>
      </c>
      <c r="E17" s="5">
        <f t="shared" si="0"/>
        <v>46962.5</v>
      </c>
      <c r="F17" s="5">
        <f t="shared" si="1"/>
        <v>86.12</v>
      </c>
    </row>
    <row r="18" spans="1:6" ht="15.75" outlineLevel="1">
      <c r="A18" s="4" t="s">
        <v>91</v>
      </c>
      <c r="B18" s="3" t="s">
        <v>93</v>
      </c>
      <c r="C18" s="20">
        <v>42507389.13</v>
      </c>
      <c r="D18" s="21">
        <v>19647588.59</v>
      </c>
      <c r="E18" s="5"/>
      <c r="F18" s="5"/>
    </row>
    <row r="19" spans="1:6" ht="63" outlineLevel="1">
      <c r="A19" s="4" t="s">
        <v>11</v>
      </c>
      <c r="B19" s="3" t="s">
        <v>92</v>
      </c>
      <c r="C19" s="20">
        <v>61679</v>
      </c>
      <c r="D19" s="21">
        <v>0</v>
      </c>
      <c r="E19" s="5">
        <f t="shared" si="0"/>
        <v>61679</v>
      </c>
      <c r="F19" s="5">
        <f t="shared" si="1"/>
        <v>0</v>
      </c>
    </row>
    <row r="20" spans="1:6" ht="15.75">
      <c r="A20" s="14" t="s">
        <v>12</v>
      </c>
      <c r="B20" s="15" t="s">
        <v>81</v>
      </c>
      <c r="C20" s="22">
        <v>233949497.12</v>
      </c>
      <c r="D20" s="23">
        <v>108108034.66</v>
      </c>
      <c r="E20" s="16">
        <f>E21+E22+E23+E24+E25</f>
        <v>125841462.46000001</v>
      </c>
      <c r="F20" s="16">
        <f t="shared" si="1"/>
        <v>46.21</v>
      </c>
    </row>
    <row r="21" spans="1:6" ht="15.75" outlineLevel="1">
      <c r="A21" s="4" t="s">
        <v>13</v>
      </c>
      <c r="B21" s="3" t="s">
        <v>58</v>
      </c>
      <c r="C21" s="20">
        <v>10117918</v>
      </c>
      <c r="D21" s="21">
        <v>3218372</v>
      </c>
      <c r="E21" s="5">
        <f t="shared" si="0"/>
        <v>6899546</v>
      </c>
      <c r="F21" s="5">
        <f t="shared" si="1"/>
        <v>31.81</v>
      </c>
    </row>
    <row r="22" spans="1:6" ht="15.75" outlineLevel="1">
      <c r="A22" s="4" t="s">
        <v>14</v>
      </c>
      <c r="B22" s="3" t="s">
        <v>59</v>
      </c>
      <c r="C22" s="20">
        <v>31281472.37</v>
      </c>
      <c r="D22" s="21">
        <v>31036846.89</v>
      </c>
      <c r="E22" s="5">
        <f t="shared" si="0"/>
        <v>244625.48000000045</v>
      </c>
      <c r="F22" s="5">
        <f t="shared" si="1"/>
        <v>99.22</v>
      </c>
    </row>
    <row r="23" spans="1:6" ht="31.5" outlineLevel="1">
      <c r="A23" s="4" t="s">
        <v>15</v>
      </c>
      <c r="B23" s="3" t="s">
        <v>60</v>
      </c>
      <c r="C23" s="20">
        <v>157794817.3</v>
      </c>
      <c r="D23" s="21">
        <v>58043614.31</v>
      </c>
      <c r="E23" s="5">
        <f t="shared" si="0"/>
        <v>99751202.99000001</v>
      </c>
      <c r="F23" s="5">
        <f t="shared" si="1"/>
        <v>36.78</v>
      </c>
    </row>
    <row r="24" spans="1:6" ht="15.75" outlineLevel="1">
      <c r="A24" s="4" t="s">
        <v>16</v>
      </c>
      <c r="B24" s="3" t="s">
        <v>61</v>
      </c>
      <c r="C24" s="20">
        <v>12163922.7</v>
      </c>
      <c r="D24" s="21">
        <v>5534618.98</v>
      </c>
      <c r="E24" s="5">
        <f t="shared" si="0"/>
        <v>6629303.719999999</v>
      </c>
      <c r="F24" s="5">
        <f t="shared" si="1"/>
        <v>45.5</v>
      </c>
    </row>
    <row r="25" spans="1:6" ht="31.5" outlineLevel="1">
      <c r="A25" s="4" t="s">
        <v>17</v>
      </c>
      <c r="B25" s="3" t="s">
        <v>62</v>
      </c>
      <c r="C25" s="20">
        <v>22591366.75</v>
      </c>
      <c r="D25" s="21">
        <v>10274582.48</v>
      </c>
      <c r="E25" s="5">
        <f t="shared" si="0"/>
        <v>12316784.27</v>
      </c>
      <c r="F25" s="5">
        <f t="shared" si="1"/>
        <v>45.48</v>
      </c>
    </row>
    <row r="26" spans="1:6" ht="31.5">
      <c r="A26" s="14" t="s">
        <v>18</v>
      </c>
      <c r="B26" s="15" t="s">
        <v>82</v>
      </c>
      <c r="C26" s="22">
        <v>579929185.78</v>
      </c>
      <c r="D26" s="23">
        <v>101900999.23</v>
      </c>
      <c r="E26" s="16">
        <f>E27+E28+E29+E30</f>
        <v>478028186.54999995</v>
      </c>
      <c r="F26" s="16">
        <f t="shared" si="1"/>
        <v>17.57</v>
      </c>
    </row>
    <row r="27" spans="1:6" ht="15.75" outlineLevel="1">
      <c r="A27" s="4" t="s">
        <v>19</v>
      </c>
      <c r="B27" s="3" t="s">
        <v>63</v>
      </c>
      <c r="C27" s="20">
        <v>188365202.95</v>
      </c>
      <c r="D27" s="21">
        <v>28520263.29</v>
      </c>
      <c r="E27" s="5">
        <f t="shared" si="0"/>
        <v>159844939.66</v>
      </c>
      <c r="F27" s="5">
        <f t="shared" si="1"/>
        <v>15.14</v>
      </c>
    </row>
    <row r="28" spans="1:6" ht="15.75" outlineLevel="1">
      <c r="A28" s="4" t="s">
        <v>20</v>
      </c>
      <c r="B28" s="3" t="s">
        <v>64</v>
      </c>
      <c r="C28" s="20">
        <v>71559375.5</v>
      </c>
      <c r="D28" s="21">
        <v>36046452.09</v>
      </c>
      <c r="E28" s="5">
        <f t="shared" si="0"/>
        <v>35512923.41</v>
      </c>
      <c r="F28" s="5">
        <f t="shared" si="1"/>
        <v>50.37</v>
      </c>
    </row>
    <row r="29" spans="1:6" ht="15.75" outlineLevel="1">
      <c r="A29" s="4" t="s">
        <v>21</v>
      </c>
      <c r="B29" s="3" t="s">
        <v>65</v>
      </c>
      <c r="C29" s="20">
        <v>319994607.33</v>
      </c>
      <c r="D29" s="21">
        <v>37334283.85</v>
      </c>
      <c r="E29" s="5">
        <f t="shared" si="0"/>
        <v>282660323.47999996</v>
      </c>
      <c r="F29" s="5">
        <f t="shared" si="1"/>
        <v>11.67</v>
      </c>
    </row>
    <row r="30" spans="1:6" ht="31.5" outlineLevel="1">
      <c r="A30" s="4" t="s">
        <v>22</v>
      </c>
      <c r="B30" s="3" t="s">
        <v>66</v>
      </c>
      <c r="C30" s="20">
        <v>10000</v>
      </c>
      <c r="D30" s="21">
        <v>0</v>
      </c>
      <c r="E30" s="5">
        <f t="shared" si="0"/>
        <v>10000</v>
      </c>
      <c r="F30" s="5">
        <f t="shared" si="1"/>
        <v>0</v>
      </c>
    </row>
    <row r="31" spans="1:6" ht="15.75">
      <c r="A31" s="14" t="s">
        <v>23</v>
      </c>
      <c r="B31" s="15" t="s">
        <v>83</v>
      </c>
      <c r="C31" s="22">
        <v>1938596976.98</v>
      </c>
      <c r="D31" s="23">
        <v>1053862608.76</v>
      </c>
      <c r="E31" s="16">
        <f>E32+E33+E34+E35+E36+E37</f>
        <v>882807317.14</v>
      </c>
      <c r="F31" s="16">
        <f t="shared" si="1"/>
        <v>54.36</v>
      </c>
    </row>
    <row r="32" spans="1:6" ht="15.75" outlineLevel="1">
      <c r="A32" s="4" t="s">
        <v>24</v>
      </c>
      <c r="B32" s="3" t="s">
        <v>67</v>
      </c>
      <c r="C32" s="20">
        <v>696514766.15</v>
      </c>
      <c r="D32" s="21">
        <v>388991193.85</v>
      </c>
      <c r="E32" s="5">
        <f t="shared" si="0"/>
        <v>307523572.29999995</v>
      </c>
      <c r="F32" s="5">
        <f t="shared" si="1"/>
        <v>55.85</v>
      </c>
    </row>
    <row r="33" spans="1:6" ht="15.75" outlineLevel="1">
      <c r="A33" s="4" t="s">
        <v>25</v>
      </c>
      <c r="B33" s="3" t="s">
        <v>68</v>
      </c>
      <c r="C33" s="20">
        <v>672754579.65</v>
      </c>
      <c r="D33" s="21">
        <v>355431226.69</v>
      </c>
      <c r="E33" s="5">
        <f t="shared" si="0"/>
        <v>317323352.96</v>
      </c>
      <c r="F33" s="5">
        <f t="shared" si="1"/>
        <v>52.83</v>
      </c>
    </row>
    <row r="34" spans="1:6" ht="18.75" customHeight="1" outlineLevel="1">
      <c r="A34" s="4" t="s">
        <v>26</v>
      </c>
      <c r="B34" s="3" t="s">
        <v>69</v>
      </c>
      <c r="C34" s="20">
        <v>391409355.82</v>
      </c>
      <c r="D34" s="21">
        <v>217039584.28</v>
      </c>
      <c r="E34" s="5">
        <f t="shared" si="0"/>
        <v>174369771.54</v>
      </c>
      <c r="F34" s="5">
        <f t="shared" si="1"/>
        <v>55.45</v>
      </c>
    </row>
    <row r="35" spans="1:6" ht="47.25" outlineLevel="1">
      <c r="A35" s="13" t="s">
        <v>48</v>
      </c>
      <c r="B35" s="3" t="s">
        <v>49</v>
      </c>
      <c r="C35" s="20">
        <v>2745175.08</v>
      </c>
      <c r="D35" s="21">
        <v>818124</v>
      </c>
      <c r="E35" s="5"/>
      <c r="F35" s="5"/>
    </row>
    <row r="36" spans="1:6" ht="15.75" outlineLevel="1">
      <c r="A36" s="4" t="s">
        <v>27</v>
      </c>
      <c r="B36" s="3" t="s">
        <v>70</v>
      </c>
      <c r="C36" s="20">
        <v>31507311.68</v>
      </c>
      <c r="D36" s="21">
        <v>15967717.11</v>
      </c>
      <c r="E36" s="5">
        <f t="shared" si="0"/>
        <v>15539594.57</v>
      </c>
      <c r="F36" s="5">
        <f t="shared" si="1"/>
        <v>50.68</v>
      </c>
    </row>
    <row r="37" spans="1:6" ht="31.5" outlineLevel="1">
      <c r="A37" s="4" t="s">
        <v>28</v>
      </c>
      <c r="B37" s="3" t="s">
        <v>71</v>
      </c>
      <c r="C37" s="20">
        <v>143665788.6</v>
      </c>
      <c r="D37" s="21">
        <v>75614762.83</v>
      </c>
      <c r="E37" s="5">
        <f t="shared" si="0"/>
        <v>68051025.77</v>
      </c>
      <c r="F37" s="5">
        <f t="shared" si="1"/>
        <v>52.63</v>
      </c>
    </row>
    <row r="38" spans="1:6" ht="15.75">
      <c r="A38" s="14" t="s">
        <v>29</v>
      </c>
      <c r="B38" s="15" t="s">
        <v>84</v>
      </c>
      <c r="C38" s="22">
        <v>221420592.92</v>
      </c>
      <c r="D38" s="23">
        <v>117328482.38</v>
      </c>
      <c r="E38" s="16">
        <f>E39</f>
        <v>104092110.53999999</v>
      </c>
      <c r="F38" s="16">
        <f t="shared" si="1"/>
        <v>52.99</v>
      </c>
    </row>
    <row r="39" spans="1:6" ht="15.75" outlineLevel="1">
      <c r="A39" s="4" t="s">
        <v>30</v>
      </c>
      <c r="B39" s="3" t="s">
        <v>72</v>
      </c>
      <c r="C39" s="20">
        <v>221420592.92</v>
      </c>
      <c r="D39" s="21">
        <v>117328482.38</v>
      </c>
      <c r="E39" s="5">
        <f t="shared" si="0"/>
        <v>104092110.53999999</v>
      </c>
      <c r="F39" s="5">
        <f t="shared" si="1"/>
        <v>52.99</v>
      </c>
    </row>
    <row r="40" spans="1:6" ht="15.75">
      <c r="A40" s="14" t="s">
        <v>31</v>
      </c>
      <c r="B40" s="15" t="s">
        <v>85</v>
      </c>
      <c r="C40" s="22">
        <v>82011251.93</v>
      </c>
      <c r="D40" s="23">
        <v>35611346.8</v>
      </c>
      <c r="E40" s="16">
        <f>E41+E42+E43+E44</f>
        <v>40785051.91</v>
      </c>
      <c r="F40" s="16">
        <f t="shared" si="1"/>
        <v>43.42</v>
      </c>
    </row>
    <row r="41" spans="1:6" ht="15.75" outlineLevel="1">
      <c r="A41" s="4" t="s">
        <v>32</v>
      </c>
      <c r="B41" s="3" t="s">
        <v>73</v>
      </c>
      <c r="C41" s="20">
        <v>9827685.99</v>
      </c>
      <c r="D41" s="21">
        <v>4913843.34</v>
      </c>
      <c r="E41" s="5">
        <f t="shared" si="0"/>
        <v>4913842.65</v>
      </c>
      <c r="F41" s="5">
        <f t="shared" si="1"/>
        <v>50</v>
      </c>
    </row>
    <row r="42" spans="1:6" ht="15.75" outlineLevel="1">
      <c r="A42" s="4" t="s">
        <v>33</v>
      </c>
      <c r="B42" s="3" t="s">
        <v>74</v>
      </c>
      <c r="C42" s="20">
        <v>4300465.94</v>
      </c>
      <c r="D42" s="21">
        <v>1514130.79</v>
      </c>
      <c r="E42" s="5">
        <f t="shared" si="0"/>
        <v>2786335.1500000004</v>
      </c>
      <c r="F42" s="5">
        <f t="shared" si="1"/>
        <v>35.21</v>
      </c>
    </row>
    <row r="43" spans="1:6" ht="15.75" outlineLevel="1">
      <c r="A43" s="4" t="s">
        <v>34</v>
      </c>
      <c r="B43" s="3" t="s">
        <v>75</v>
      </c>
      <c r="C43" s="20">
        <v>57440300</v>
      </c>
      <c r="D43" s="21">
        <v>24355425.89</v>
      </c>
      <c r="E43" s="5">
        <f t="shared" si="0"/>
        <v>33084874.11</v>
      </c>
      <c r="F43" s="5">
        <f t="shared" si="1"/>
        <v>42.4</v>
      </c>
    </row>
    <row r="44" spans="1:6" ht="31.5" outlineLevel="1">
      <c r="A44" s="4">
        <v>1006</v>
      </c>
      <c r="B44" s="3" t="s">
        <v>89</v>
      </c>
      <c r="C44" s="20">
        <v>10442800</v>
      </c>
      <c r="D44" s="21">
        <v>4827946.78</v>
      </c>
      <c r="E44" s="5"/>
      <c r="F44" s="5"/>
    </row>
    <row r="45" spans="1:6" ht="31.5">
      <c r="A45" s="14" t="s">
        <v>35</v>
      </c>
      <c r="B45" s="15" t="s">
        <v>86</v>
      </c>
      <c r="C45" s="22">
        <v>4281700</v>
      </c>
      <c r="D45" s="23">
        <v>563641.96</v>
      </c>
      <c r="E45" s="16">
        <f>E46</f>
        <v>3718058.04</v>
      </c>
      <c r="F45" s="16">
        <f t="shared" si="1"/>
        <v>13.16</v>
      </c>
    </row>
    <row r="46" spans="1:6" ht="31.5" outlineLevel="1">
      <c r="A46" s="4" t="s">
        <v>36</v>
      </c>
      <c r="B46" s="3" t="s">
        <v>76</v>
      </c>
      <c r="C46" s="20">
        <v>4281700</v>
      </c>
      <c r="D46" s="21">
        <v>563641.96</v>
      </c>
      <c r="E46" s="5">
        <f t="shared" si="0"/>
        <v>3718058.04</v>
      </c>
      <c r="F46" s="5">
        <f t="shared" si="1"/>
        <v>13.16</v>
      </c>
    </row>
    <row r="47" spans="1:6" ht="15.75">
      <c r="A47" s="14" t="s">
        <v>37</v>
      </c>
      <c r="B47" s="15" t="s">
        <v>87</v>
      </c>
      <c r="C47" s="22">
        <v>4694947.85</v>
      </c>
      <c r="D47" s="23">
        <v>2264751.17</v>
      </c>
      <c r="E47" s="16">
        <f>E48</f>
        <v>2430196.6799999997</v>
      </c>
      <c r="F47" s="16">
        <f t="shared" si="1"/>
        <v>48.24</v>
      </c>
    </row>
    <row r="48" spans="1:6" ht="15.75" outlineLevel="1">
      <c r="A48" s="4" t="s">
        <v>38</v>
      </c>
      <c r="B48" s="3" t="s">
        <v>77</v>
      </c>
      <c r="C48" s="20">
        <v>4694947.85</v>
      </c>
      <c r="D48" s="21">
        <v>2264751.17</v>
      </c>
      <c r="E48" s="5">
        <f t="shared" si="0"/>
        <v>2430196.6799999997</v>
      </c>
      <c r="F48" s="5">
        <f t="shared" si="1"/>
        <v>48.24</v>
      </c>
    </row>
    <row r="49" spans="1:6" ht="31.5">
      <c r="A49" s="14" t="s">
        <v>39</v>
      </c>
      <c r="B49" s="15" t="s">
        <v>88</v>
      </c>
      <c r="C49" s="22">
        <v>27727143.05</v>
      </c>
      <c r="D49" s="23">
        <v>10061914.03</v>
      </c>
      <c r="E49" s="16">
        <f>E50</f>
        <v>17665229.020000003</v>
      </c>
      <c r="F49" s="16">
        <f t="shared" si="1"/>
        <v>36.29</v>
      </c>
    </row>
    <row r="50" spans="1:6" ht="47.25" outlineLevel="1">
      <c r="A50" s="4" t="s">
        <v>40</v>
      </c>
      <c r="B50" s="3" t="s">
        <v>78</v>
      </c>
      <c r="C50" s="20">
        <v>27727143.05</v>
      </c>
      <c r="D50" s="21">
        <v>10061914.03</v>
      </c>
      <c r="E50" s="5">
        <f t="shared" si="0"/>
        <v>17665229.020000003</v>
      </c>
      <c r="F50" s="5">
        <f t="shared" si="1"/>
        <v>36.29</v>
      </c>
    </row>
    <row r="51" spans="1:6" s="9" customFormat="1" ht="26.25" customHeight="1">
      <c r="A51" s="17"/>
      <c r="B51" s="18" t="s">
        <v>41</v>
      </c>
      <c r="C51" s="19">
        <f>C49+C47+C45+C40+C38+C31+C26+C20+C15+C7</f>
        <v>3398601910.7799997</v>
      </c>
      <c r="D51" s="19">
        <f>D49+D47+D45+D40+D38+D31+D26+D20+D15+D7</f>
        <v>1574111041</v>
      </c>
      <c r="E51" s="19">
        <f>E49+E47+E45+E40+E38+E31+E26+E20+E15+E7</f>
        <v>1794089164.94</v>
      </c>
      <c r="F51" s="16">
        <f t="shared" si="1"/>
        <v>46.32</v>
      </c>
    </row>
    <row r="52" spans="1:6" ht="12.75" customHeight="1">
      <c r="A52" s="1"/>
      <c r="B52" s="1"/>
      <c r="C52" s="1"/>
      <c r="D52" s="1"/>
      <c r="E52" s="1"/>
      <c r="F52" s="1"/>
    </row>
    <row r="53" spans="3:4" s="6" customFormat="1" ht="15.75" customHeight="1">
      <c r="C53" s="12"/>
      <c r="D53" s="12"/>
    </row>
    <row r="54" s="6" customFormat="1" ht="15.75" customHeight="1"/>
    <row r="55" s="6" customFormat="1" ht="15.75" customHeight="1"/>
    <row r="56" s="6" customFormat="1" ht="15.75" customHeight="1"/>
    <row r="57" s="6" customFormat="1" ht="15.75" customHeight="1"/>
    <row r="58" s="6" customFormat="1" ht="15.75" customHeight="1"/>
    <row r="59" s="6" customFormat="1" ht="15.75" customHeight="1"/>
    <row r="60" s="6" customFormat="1" ht="15.75" customHeight="1"/>
    <row r="61" s="6" customFormat="1" ht="15.75" customHeight="1"/>
    <row r="62" s="6" customFormat="1" ht="15.75" customHeight="1"/>
    <row r="63" s="6" customFormat="1" ht="15.75" customHeight="1"/>
    <row r="64" s="6" customFormat="1" ht="15.75" customHeight="1"/>
    <row r="65" s="6" customFormat="1" ht="15.75" customHeight="1"/>
  </sheetData>
  <sheetProtection/>
  <mergeCells count="2">
    <mergeCell ref="A2:F2"/>
    <mergeCell ref="A4:F4"/>
  </mergeCells>
  <printOptions/>
  <pageMargins left="0.5905511811023623" right="0.5905511811023623" top="0.5905511811023623" bottom="0.5905511811023623" header="0.3937007874015748" footer="0.3937007874015748"/>
  <pageSetup fitToHeight="20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Цвиндина Галина Васильевна</dc:creator>
  <cp:keywords/>
  <dc:description/>
  <cp:lastModifiedBy>VereskunovaNV</cp:lastModifiedBy>
  <cp:lastPrinted>2021-07-15T08:46:13Z</cp:lastPrinted>
  <dcterms:created xsi:type="dcterms:W3CDTF">2018-04-23T09:16:16Z</dcterms:created>
  <dcterms:modified xsi:type="dcterms:W3CDTF">2021-07-15T08:50:36Z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Общие расходы бюджета</vt:lpwstr>
  </property>
  <property fmtid="{D5CDD505-2E9C-101B-9397-08002B2CF9AE}" pid="3" name="Версия клиента">
    <vt:lpwstr>18.1.6.4020</vt:lpwstr>
  </property>
  <property fmtid="{D5CDD505-2E9C-101B-9397-08002B2CF9AE}" pid="4" name="Версия базы">
    <vt:lpwstr>18.1.1323.2736705</vt:lpwstr>
  </property>
  <property fmtid="{D5CDD505-2E9C-101B-9397-08002B2CF9AE}" pid="5" name="Тип сервера">
    <vt:lpwstr>MSSQL</vt:lpwstr>
  </property>
  <property fmtid="{D5CDD505-2E9C-101B-9397-08002B2CF9AE}" pid="6" name="Сервер">
    <vt:lpwstr>ACDC</vt:lpwstr>
  </property>
  <property fmtid="{D5CDD505-2E9C-101B-9397-08002B2CF9AE}" pid="7" name="База">
    <vt:lpwstr>uf_budget_smart_2018</vt:lpwstr>
  </property>
  <property fmtid="{D5CDD505-2E9C-101B-9397-08002B2CF9AE}" pid="8" name="Пользователь">
    <vt:lpwstr>zato-a\cvindinagv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Общие расходы бюджета</vt:lpwstr>
  </property>
  <property fmtid="{D5CDD505-2E9C-101B-9397-08002B2CF9AE}" pid="11" name="Код отчета">
    <vt:lpwstr>081B8080C18343D7BB8AEE19F540F0</vt:lpwstr>
  </property>
  <property fmtid="{D5CDD505-2E9C-101B-9397-08002B2CF9AE}" pid="12" name="Локальная база">
    <vt:lpwstr>не используется</vt:lpwstr>
  </property>
</Properties>
</file>